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tvojemeno\Desktop\PRVVaVK_final_5_3_2021\"/>
    </mc:Choice>
  </mc:AlternateContent>
  <xr:revisionPtr revIDLastSave="0" documentId="13_ncr:1_{85B82E03-DC76-4967-B4DB-888728FB3CFD}" xr6:coauthVersionLast="45" xr6:coauthVersionMax="45" xr10:uidLastSave="{00000000-0000-0000-0000-000000000000}"/>
  <bookViews>
    <workbookView xWindow="-120" yWindow="-120" windowWidth="24240" windowHeight="13290" xr2:uid="{00000000-000D-0000-FFFF-FFFF00000000}"/>
  </bookViews>
  <sheets>
    <sheet name="2004a" sheetId="1" r:id="rId1"/>
    <sheet name="2004b" sheetId="2" r:id="rId2"/>
    <sheet name="2012a" sheetId="3" r:id="rId3"/>
    <sheet name="2012b" sheetId="4" r:id="rId4"/>
    <sheet name="2018a" sheetId="5" r:id="rId5"/>
    <sheet name="2018b" sheetId="6" r:id="rId6"/>
  </sheets>
  <definedNames>
    <definedName name="_xlnm.Print_Titles" localSheetId="0">'2004a'!$1:$8</definedName>
    <definedName name="_xlnm.Print_Titles" localSheetId="1">'2004b'!$1:$9</definedName>
    <definedName name="_xlnm.Print_Titles" localSheetId="2">'2012a'!$1:$9</definedName>
    <definedName name="_xlnm.Print_Titles" localSheetId="3">'2012b'!$1:$9</definedName>
    <definedName name="_xlnm.Print_Titles" localSheetId="4">'2018a'!$1:$8</definedName>
    <definedName name="_xlnm.Print_Titles" localSheetId="5">'2018b'!$1:$9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8" i="6" l="1"/>
  <c r="K98" i="6"/>
  <c r="I98" i="6"/>
  <c r="H98" i="6" s="1"/>
  <c r="F98" i="6"/>
  <c r="E98" i="6" s="1"/>
  <c r="C98" i="6"/>
  <c r="B98" i="6" s="1"/>
  <c r="K96" i="6"/>
  <c r="H96" i="6"/>
  <c r="E96" i="6"/>
  <c r="B96" i="6"/>
  <c r="K95" i="6"/>
  <c r="H95" i="6"/>
  <c r="E95" i="6"/>
  <c r="B95" i="6"/>
  <c r="K94" i="6"/>
  <c r="H94" i="6"/>
  <c r="E94" i="6"/>
  <c r="B94" i="6"/>
  <c r="K93" i="6"/>
  <c r="H93" i="6"/>
  <c r="E93" i="6"/>
  <c r="B93" i="6"/>
  <c r="K92" i="6"/>
  <c r="H92" i="6"/>
  <c r="E92" i="6"/>
  <c r="B92" i="6"/>
  <c r="K91" i="6"/>
  <c r="H91" i="6"/>
  <c r="E91" i="6"/>
  <c r="B91" i="6"/>
  <c r="K90" i="6"/>
  <c r="H90" i="6"/>
  <c r="E90" i="6"/>
  <c r="B90" i="6"/>
  <c r="K89" i="6"/>
  <c r="H89" i="6"/>
  <c r="E89" i="6"/>
  <c r="B89" i="6"/>
  <c r="K88" i="6"/>
  <c r="H88" i="6"/>
  <c r="E88" i="6"/>
  <c r="B88" i="6"/>
  <c r="K87" i="6"/>
  <c r="I87" i="6"/>
  <c r="H87" i="6" s="1"/>
  <c r="F87" i="6"/>
  <c r="E87" i="6" s="1"/>
  <c r="C87" i="6"/>
  <c r="B87" i="6" s="1"/>
  <c r="K86" i="6"/>
  <c r="H86" i="6"/>
  <c r="E86" i="6"/>
  <c r="B86" i="6"/>
  <c r="K85" i="6"/>
  <c r="H85" i="6"/>
  <c r="E85" i="6"/>
  <c r="B85" i="6"/>
  <c r="K84" i="6"/>
  <c r="H84" i="6"/>
  <c r="E84" i="6"/>
  <c r="B84" i="6"/>
  <c r="K83" i="6"/>
  <c r="H83" i="6"/>
  <c r="E83" i="6"/>
  <c r="B83" i="6"/>
  <c r="K82" i="6"/>
  <c r="H82" i="6"/>
  <c r="E82" i="6"/>
  <c r="B82" i="6"/>
  <c r="K81" i="6"/>
  <c r="H81" i="6"/>
  <c r="E81" i="6"/>
  <c r="B81" i="6"/>
  <c r="K80" i="6"/>
  <c r="H80" i="6"/>
  <c r="E80" i="6"/>
  <c r="B80" i="6"/>
  <c r="K79" i="6"/>
  <c r="H79" i="6"/>
  <c r="E79" i="6"/>
  <c r="B79" i="6"/>
  <c r="K78" i="6"/>
  <c r="H78" i="6"/>
  <c r="E78" i="6"/>
  <c r="B78" i="6"/>
  <c r="K77" i="6"/>
  <c r="H77" i="6"/>
  <c r="E77" i="6"/>
  <c r="B77" i="6"/>
  <c r="K76" i="6"/>
  <c r="H76" i="6"/>
  <c r="E76" i="6"/>
  <c r="B76" i="6"/>
  <c r="K75" i="6"/>
  <c r="H75" i="6"/>
  <c r="E75" i="6"/>
  <c r="B75" i="6"/>
  <c r="K74" i="6"/>
  <c r="H74" i="6"/>
  <c r="E74" i="6"/>
  <c r="B74" i="6"/>
  <c r="L72" i="6"/>
  <c r="K72" i="6" s="1"/>
  <c r="I72" i="6"/>
  <c r="H72" i="6" s="1"/>
  <c r="F72" i="6"/>
  <c r="E72" i="6" s="1"/>
  <c r="C72" i="6"/>
  <c r="B72" i="6" s="1"/>
  <c r="K71" i="6"/>
  <c r="H71" i="6"/>
  <c r="E71" i="6"/>
  <c r="B71" i="6"/>
  <c r="K70" i="6"/>
  <c r="H70" i="6"/>
  <c r="E70" i="6"/>
  <c r="B70" i="6"/>
  <c r="K69" i="6"/>
  <c r="H69" i="6"/>
  <c r="E69" i="6"/>
  <c r="B69" i="6"/>
  <c r="K68" i="6"/>
  <c r="H68" i="6"/>
  <c r="E68" i="6"/>
  <c r="B68" i="6"/>
  <c r="K67" i="6"/>
  <c r="H67" i="6"/>
  <c r="E67" i="6"/>
  <c r="B67" i="6"/>
  <c r="K66" i="6"/>
  <c r="H66" i="6"/>
  <c r="E66" i="6"/>
  <c r="B66" i="6"/>
  <c r="K65" i="6"/>
  <c r="H65" i="6"/>
  <c r="E65" i="6"/>
  <c r="B65" i="6"/>
  <c r="K64" i="6"/>
  <c r="H64" i="6"/>
  <c r="E64" i="6"/>
  <c r="B64" i="6"/>
  <c r="K63" i="6"/>
  <c r="H63" i="6"/>
  <c r="E63" i="6"/>
  <c r="B63" i="6"/>
  <c r="K62" i="6"/>
  <c r="H62" i="6"/>
  <c r="E62" i="6"/>
  <c r="B62" i="6"/>
  <c r="K61" i="6"/>
  <c r="H61" i="6"/>
  <c r="E61" i="6"/>
  <c r="B61" i="6"/>
  <c r="K60" i="6"/>
  <c r="H60" i="6"/>
  <c r="E60" i="6"/>
  <c r="B60" i="6"/>
  <c r="K59" i="6"/>
  <c r="H59" i="6"/>
  <c r="E59" i="6"/>
  <c r="B59" i="6"/>
  <c r="K57" i="6"/>
  <c r="I57" i="6"/>
  <c r="H57" i="6" s="1"/>
  <c r="F57" i="6"/>
  <c r="E57" i="6" s="1"/>
  <c r="C57" i="6"/>
  <c r="B57" i="6"/>
  <c r="K56" i="6"/>
  <c r="H56" i="6"/>
  <c r="E56" i="6"/>
  <c r="B56" i="6"/>
  <c r="K55" i="6"/>
  <c r="H55" i="6"/>
  <c r="E55" i="6"/>
  <c r="B55" i="6"/>
  <c r="K54" i="6"/>
  <c r="H54" i="6"/>
  <c r="E54" i="6"/>
  <c r="B54" i="6"/>
  <c r="K53" i="6"/>
  <c r="H53" i="6"/>
  <c r="E53" i="6"/>
  <c r="B53" i="6"/>
  <c r="K52" i="6"/>
  <c r="H52" i="6"/>
  <c r="E52" i="6"/>
  <c r="B52" i="6"/>
  <c r="K51" i="6"/>
  <c r="H51" i="6"/>
  <c r="E51" i="6"/>
  <c r="B51" i="6"/>
  <c r="K50" i="6"/>
  <c r="H50" i="6"/>
  <c r="E50" i="6"/>
  <c r="B50" i="6"/>
  <c r="K49" i="6"/>
  <c r="H49" i="6"/>
  <c r="E49" i="6"/>
  <c r="B49" i="6"/>
  <c r="K48" i="6"/>
  <c r="H48" i="6"/>
  <c r="E48" i="6"/>
  <c r="B48" i="6"/>
  <c r="K47" i="6"/>
  <c r="H47" i="6"/>
  <c r="E47" i="6"/>
  <c r="B47" i="6"/>
  <c r="K46" i="6"/>
  <c r="H46" i="6"/>
  <c r="E46" i="6"/>
  <c r="B46" i="6"/>
  <c r="L44" i="6"/>
  <c r="K44" i="6" s="1"/>
  <c r="I44" i="6"/>
  <c r="H44" i="6" s="1"/>
  <c r="F44" i="6"/>
  <c r="E44" i="6" s="1"/>
  <c r="C44" i="6"/>
  <c r="B44" i="6"/>
  <c r="K43" i="6"/>
  <c r="H43" i="6"/>
  <c r="E43" i="6"/>
  <c r="B43" i="6"/>
  <c r="K42" i="6"/>
  <c r="H42" i="6"/>
  <c r="E42" i="6"/>
  <c r="B42" i="6"/>
  <c r="K41" i="6"/>
  <c r="H41" i="6"/>
  <c r="E41" i="6"/>
  <c r="B41" i="6"/>
  <c r="K40" i="6"/>
  <c r="H40" i="6"/>
  <c r="E40" i="6"/>
  <c r="B40" i="6"/>
  <c r="K39" i="6"/>
  <c r="H39" i="6"/>
  <c r="E39" i="6"/>
  <c r="B39" i="6"/>
  <c r="K38" i="6"/>
  <c r="H38" i="6"/>
  <c r="E38" i="6"/>
  <c r="B38" i="6"/>
  <c r="K37" i="6"/>
  <c r="H37" i="6"/>
  <c r="E37" i="6"/>
  <c r="B37" i="6"/>
  <c r="K36" i="6"/>
  <c r="H36" i="6"/>
  <c r="E36" i="6"/>
  <c r="B36" i="6"/>
  <c r="L34" i="6"/>
  <c r="K34" i="6" s="1"/>
  <c r="I34" i="6"/>
  <c r="H34" i="6" s="1"/>
  <c r="F34" i="6"/>
  <c r="E34" i="6" s="1"/>
  <c r="C34" i="6"/>
  <c r="B34" i="6"/>
  <c r="K33" i="6"/>
  <c r="H33" i="6"/>
  <c r="E33" i="6"/>
  <c r="B33" i="6"/>
  <c r="K32" i="6"/>
  <c r="H32" i="6"/>
  <c r="E32" i="6"/>
  <c r="B32" i="6"/>
  <c r="K31" i="6"/>
  <c r="H31" i="6"/>
  <c r="E31" i="6"/>
  <c r="B31" i="6"/>
  <c r="K30" i="6"/>
  <c r="H30" i="6"/>
  <c r="E30" i="6"/>
  <c r="B30" i="6"/>
  <c r="K29" i="6"/>
  <c r="H29" i="6"/>
  <c r="E29" i="6"/>
  <c r="B29" i="6"/>
  <c r="K28" i="6"/>
  <c r="H28" i="6"/>
  <c r="E28" i="6"/>
  <c r="B28" i="6"/>
  <c r="K27" i="6"/>
  <c r="H27" i="6"/>
  <c r="E27" i="6"/>
  <c r="B27" i="6"/>
  <c r="K26" i="6"/>
  <c r="H26" i="6"/>
  <c r="E26" i="6"/>
  <c r="B26" i="6"/>
  <c r="K25" i="6"/>
  <c r="H25" i="6"/>
  <c r="E25" i="6"/>
  <c r="B25" i="6"/>
  <c r="L23" i="6"/>
  <c r="K23" i="6" s="1"/>
  <c r="I23" i="6"/>
  <c r="H23" i="6" s="1"/>
  <c r="F23" i="6"/>
  <c r="E23" i="6" s="1"/>
  <c r="C23" i="6"/>
  <c r="B23" i="6"/>
  <c r="K22" i="6"/>
  <c r="H22" i="6"/>
  <c r="E22" i="6"/>
  <c r="B22" i="6"/>
  <c r="K21" i="6"/>
  <c r="H21" i="6"/>
  <c r="E21" i="6"/>
  <c r="B21" i="6"/>
  <c r="K20" i="6"/>
  <c r="H20" i="6"/>
  <c r="E20" i="6"/>
  <c r="B20" i="6"/>
  <c r="K19" i="6"/>
  <c r="H19" i="6"/>
  <c r="E19" i="6"/>
  <c r="B19" i="6"/>
  <c r="K18" i="6"/>
  <c r="H18" i="6"/>
  <c r="E18" i="6"/>
  <c r="B18" i="6"/>
  <c r="K17" i="6"/>
  <c r="H17" i="6"/>
  <c r="E17" i="6"/>
  <c r="B17" i="6"/>
  <c r="K16" i="6"/>
  <c r="H16" i="6"/>
  <c r="E16" i="6"/>
  <c r="B16" i="6"/>
  <c r="L14" i="6"/>
  <c r="L100" i="6" s="1"/>
  <c r="K100" i="6" s="1"/>
  <c r="I14" i="6"/>
  <c r="I100" i="6" s="1"/>
  <c r="H100" i="6" s="1"/>
  <c r="F14" i="6"/>
  <c r="F100" i="6" s="1"/>
  <c r="E100" i="6" s="1"/>
  <c r="C14" i="6"/>
  <c r="B14" i="6"/>
  <c r="K13" i="6"/>
  <c r="H13" i="6"/>
  <c r="E13" i="6"/>
  <c r="B13" i="6"/>
  <c r="K12" i="6"/>
  <c r="H12" i="6"/>
  <c r="E12" i="6"/>
  <c r="B12" i="6"/>
  <c r="K11" i="6"/>
  <c r="H11" i="6"/>
  <c r="E11" i="6"/>
  <c r="B11" i="6"/>
  <c r="K10" i="6"/>
  <c r="H10" i="6"/>
  <c r="E10" i="6"/>
  <c r="B10" i="6"/>
  <c r="C100" i="6" l="1"/>
  <c r="B100" i="6" s="1"/>
  <c r="H14" i="6"/>
  <c r="E14" i="6"/>
  <c r="K14" i="6"/>
  <c r="D10" i="4" l="1"/>
  <c r="G10" i="4"/>
  <c r="J10" i="4"/>
  <c r="M10" i="4"/>
  <c r="D11" i="4"/>
  <c r="G11" i="4"/>
  <c r="J11" i="4"/>
  <c r="M11" i="4"/>
  <c r="D12" i="4"/>
  <c r="G12" i="4"/>
  <c r="J12" i="4"/>
  <c r="M12" i="4"/>
  <c r="D13" i="4"/>
  <c r="G13" i="4"/>
  <c r="J13" i="4"/>
  <c r="M13" i="4"/>
  <c r="B14" i="4"/>
  <c r="C14" i="4"/>
  <c r="D14" i="4"/>
  <c r="E14" i="4"/>
  <c r="F14" i="4"/>
  <c r="G14" i="4"/>
  <c r="H14" i="4"/>
  <c r="I14" i="4"/>
  <c r="K14" i="4"/>
  <c r="L14" i="4"/>
  <c r="D16" i="4"/>
  <c r="G16" i="4"/>
  <c r="J16" i="4"/>
  <c r="M16" i="4"/>
  <c r="D17" i="4"/>
  <c r="G17" i="4"/>
  <c r="J17" i="4"/>
  <c r="M17" i="4"/>
  <c r="D18" i="4"/>
  <c r="G18" i="4"/>
  <c r="J18" i="4"/>
  <c r="M18" i="4"/>
  <c r="D19" i="4"/>
  <c r="G19" i="4"/>
  <c r="J19" i="4"/>
  <c r="M19" i="4"/>
  <c r="D20" i="4"/>
  <c r="G20" i="4"/>
  <c r="J20" i="4"/>
  <c r="M20" i="4"/>
  <c r="D21" i="4"/>
  <c r="G21" i="4"/>
  <c r="J21" i="4"/>
  <c r="M21" i="4"/>
  <c r="D22" i="4"/>
  <c r="G22" i="4"/>
  <c r="J22" i="4"/>
  <c r="M22" i="4"/>
  <c r="B23" i="4"/>
  <c r="C23" i="4"/>
  <c r="D23" i="4"/>
  <c r="E23" i="4"/>
  <c r="F23" i="4"/>
  <c r="G23" i="4"/>
  <c r="H23" i="4"/>
  <c r="I23" i="4"/>
  <c r="K23" i="4"/>
  <c r="L23" i="4"/>
  <c r="D25" i="4"/>
  <c r="G25" i="4"/>
  <c r="J25" i="4"/>
  <c r="M25" i="4"/>
  <c r="D26" i="4"/>
  <c r="G26" i="4"/>
  <c r="J26" i="4"/>
  <c r="M26" i="4"/>
  <c r="D27" i="4"/>
  <c r="G27" i="4"/>
  <c r="J27" i="4"/>
  <c r="M27" i="4"/>
  <c r="D28" i="4"/>
  <c r="G28" i="4"/>
  <c r="J28" i="4"/>
  <c r="M28" i="4"/>
  <c r="D29" i="4"/>
  <c r="G29" i="4"/>
  <c r="J29" i="4"/>
  <c r="M29" i="4"/>
  <c r="D30" i="4"/>
  <c r="G30" i="4"/>
  <c r="J30" i="4"/>
  <c r="M30" i="4"/>
  <c r="D31" i="4"/>
  <c r="G31" i="4"/>
  <c r="J31" i="4"/>
  <c r="M31" i="4"/>
  <c r="D32" i="4"/>
  <c r="G32" i="4"/>
  <c r="J32" i="4"/>
  <c r="M32" i="4"/>
  <c r="D33" i="4"/>
  <c r="G33" i="4"/>
  <c r="J33" i="4"/>
  <c r="M33" i="4"/>
  <c r="B34" i="4"/>
  <c r="C34" i="4"/>
  <c r="D34" i="4"/>
  <c r="E34" i="4"/>
  <c r="F34" i="4"/>
  <c r="G34" i="4"/>
  <c r="H34" i="4"/>
  <c r="I34" i="4"/>
  <c r="K34" i="4"/>
  <c r="L34" i="4"/>
  <c r="D35" i="4"/>
  <c r="G35" i="4"/>
  <c r="J35" i="4"/>
  <c r="M35" i="4"/>
  <c r="D36" i="4"/>
  <c r="G36" i="4"/>
  <c r="J36" i="4"/>
  <c r="M36" i="4"/>
  <c r="D37" i="4"/>
  <c r="G37" i="4"/>
  <c r="J37" i="4"/>
  <c r="M37" i="4"/>
  <c r="D38" i="4"/>
  <c r="G38" i="4"/>
  <c r="J38" i="4"/>
  <c r="M38" i="4"/>
  <c r="D39" i="4"/>
  <c r="G39" i="4"/>
  <c r="J39" i="4"/>
  <c r="M39" i="4"/>
  <c r="D40" i="4"/>
  <c r="G40" i="4"/>
  <c r="J40" i="4"/>
  <c r="M40" i="4"/>
  <c r="D41" i="4"/>
  <c r="G41" i="4"/>
  <c r="J41" i="4"/>
  <c r="M41" i="4"/>
  <c r="D42" i="4"/>
  <c r="G42" i="4"/>
  <c r="J42" i="4"/>
  <c r="M42" i="4"/>
  <c r="B43" i="4"/>
  <c r="C43" i="4"/>
  <c r="D43" i="4"/>
  <c r="E43" i="4"/>
  <c r="F43" i="4"/>
  <c r="G43" i="4"/>
  <c r="H43" i="4"/>
  <c r="I43" i="4"/>
  <c r="K43" i="4"/>
  <c r="L43" i="4"/>
  <c r="D45" i="4"/>
  <c r="G45" i="4"/>
  <c r="J45" i="4"/>
  <c r="M45" i="4"/>
  <c r="D46" i="4"/>
  <c r="G46" i="4"/>
  <c r="J46" i="4"/>
  <c r="M46" i="4"/>
  <c r="D47" i="4"/>
  <c r="G47" i="4"/>
  <c r="J47" i="4"/>
  <c r="M47" i="4"/>
  <c r="D48" i="4"/>
  <c r="G48" i="4"/>
  <c r="J48" i="4"/>
  <c r="M48" i="4"/>
  <c r="D49" i="4"/>
  <c r="G49" i="4"/>
  <c r="J49" i="4"/>
  <c r="M49" i="4"/>
  <c r="D50" i="4"/>
  <c r="G50" i="4"/>
  <c r="J50" i="4"/>
  <c r="M50" i="4"/>
  <c r="D51" i="4"/>
  <c r="G51" i="4"/>
  <c r="J51" i="4"/>
  <c r="M51" i="4"/>
  <c r="D52" i="4"/>
  <c r="G52" i="4"/>
  <c r="J52" i="4"/>
  <c r="M52" i="4"/>
  <c r="D53" i="4"/>
  <c r="G53" i="4"/>
  <c r="J53" i="4"/>
  <c r="M53" i="4"/>
  <c r="D54" i="4"/>
  <c r="G54" i="4"/>
  <c r="J54" i="4"/>
  <c r="M54" i="4"/>
  <c r="D55" i="4"/>
  <c r="G55" i="4"/>
  <c r="J55" i="4"/>
  <c r="M55" i="4"/>
  <c r="B56" i="4"/>
  <c r="C56" i="4"/>
  <c r="D56" i="4"/>
  <c r="E56" i="4"/>
  <c r="F56" i="4"/>
  <c r="G56" i="4"/>
  <c r="H56" i="4"/>
  <c r="I56" i="4"/>
  <c r="K56" i="4"/>
  <c r="L56" i="4"/>
  <c r="D58" i="4"/>
  <c r="G58" i="4"/>
  <c r="J58" i="4"/>
  <c r="M58" i="4"/>
  <c r="M71" i="4" s="1"/>
  <c r="D59" i="4"/>
  <c r="G59" i="4"/>
  <c r="J59" i="4"/>
  <c r="M59" i="4"/>
  <c r="D60" i="4"/>
  <c r="G60" i="4"/>
  <c r="J60" i="4"/>
  <c r="M60" i="4"/>
  <c r="D61" i="4"/>
  <c r="G61" i="4"/>
  <c r="J61" i="4"/>
  <c r="M61" i="4"/>
  <c r="D62" i="4"/>
  <c r="G62" i="4"/>
  <c r="J62" i="4"/>
  <c r="M62" i="4"/>
  <c r="D63" i="4"/>
  <c r="G63" i="4"/>
  <c r="J63" i="4"/>
  <c r="M63" i="4"/>
  <c r="D64" i="4"/>
  <c r="G64" i="4"/>
  <c r="J64" i="4"/>
  <c r="M64" i="4"/>
  <c r="D65" i="4"/>
  <c r="G65" i="4"/>
  <c r="J65" i="4"/>
  <c r="M65" i="4"/>
  <c r="D66" i="4"/>
  <c r="G66" i="4"/>
  <c r="J66" i="4"/>
  <c r="M66" i="4"/>
  <c r="D67" i="4"/>
  <c r="G67" i="4"/>
  <c r="J67" i="4"/>
  <c r="M67" i="4"/>
  <c r="D68" i="4"/>
  <c r="G68" i="4"/>
  <c r="J68" i="4"/>
  <c r="M68" i="4"/>
  <c r="D69" i="4"/>
  <c r="G69" i="4"/>
  <c r="J69" i="4"/>
  <c r="M69" i="4"/>
  <c r="D70" i="4"/>
  <c r="G70" i="4"/>
  <c r="J70" i="4"/>
  <c r="M70" i="4"/>
  <c r="B71" i="4"/>
  <c r="C71" i="4"/>
  <c r="D71" i="4"/>
  <c r="E71" i="4"/>
  <c r="F71" i="4"/>
  <c r="G71" i="4"/>
  <c r="H71" i="4"/>
  <c r="I71" i="4"/>
  <c r="K71" i="4"/>
  <c r="L71" i="4"/>
  <c r="D73" i="4"/>
  <c r="G73" i="4"/>
  <c r="J73" i="4"/>
  <c r="M73" i="4"/>
  <c r="D74" i="4"/>
  <c r="G74" i="4"/>
  <c r="J74" i="4"/>
  <c r="M74" i="4"/>
  <c r="D75" i="4"/>
  <c r="G75" i="4"/>
  <c r="J75" i="4"/>
  <c r="M75" i="4"/>
  <c r="D76" i="4"/>
  <c r="G76" i="4"/>
  <c r="J76" i="4"/>
  <c r="M76" i="4"/>
  <c r="D77" i="4"/>
  <c r="G77" i="4"/>
  <c r="J77" i="4"/>
  <c r="M77" i="4"/>
  <c r="D78" i="4"/>
  <c r="G78" i="4"/>
  <c r="J78" i="4"/>
  <c r="M78" i="4"/>
  <c r="D79" i="4"/>
  <c r="G79" i="4"/>
  <c r="J79" i="4"/>
  <c r="M79" i="4"/>
  <c r="D80" i="4"/>
  <c r="G80" i="4"/>
  <c r="J80" i="4"/>
  <c r="M80" i="4"/>
  <c r="D81" i="4"/>
  <c r="G81" i="4"/>
  <c r="J81" i="4"/>
  <c r="M81" i="4"/>
  <c r="D82" i="4"/>
  <c r="G82" i="4"/>
  <c r="J82" i="4"/>
  <c r="M82" i="4"/>
  <c r="D83" i="4"/>
  <c r="G83" i="4"/>
  <c r="J83" i="4"/>
  <c r="M83" i="4"/>
  <c r="D84" i="4"/>
  <c r="G84" i="4"/>
  <c r="J84" i="4"/>
  <c r="M84" i="4"/>
  <c r="D85" i="4"/>
  <c r="G85" i="4"/>
  <c r="J85" i="4"/>
  <c r="M85" i="4"/>
  <c r="B86" i="4"/>
  <c r="B99" i="4" s="1"/>
  <c r="C86" i="4"/>
  <c r="D86" i="4"/>
  <c r="D99" i="4" s="1"/>
  <c r="E86" i="4"/>
  <c r="F86" i="4"/>
  <c r="F99" i="4" s="1"/>
  <c r="G86" i="4"/>
  <c r="H86" i="4"/>
  <c r="H99" i="4" s="1"/>
  <c r="I86" i="4"/>
  <c r="K86" i="4"/>
  <c r="M86" i="4" s="1"/>
  <c r="L86" i="4"/>
  <c r="D88" i="4"/>
  <c r="G88" i="4"/>
  <c r="J88" i="4"/>
  <c r="M88" i="4"/>
  <c r="D89" i="4"/>
  <c r="G89" i="4"/>
  <c r="J89" i="4"/>
  <c r="M89" i="4"/>
  <c r="D90" i="4"/>
  <c r="G90" i="4"/>
  <c r="J90" i="4"/>
  <c r="M90" i="4"/>
  <c r="D91" i="4"/>
  <c r="G91" i="4"/>
  <c r="J91" i="4"/>
  <c r="M91" i="4"/>
  <c r="D92" i="4"/>
  <c r="G92" i="4"/>
  <c r="J92" i="4"/>
  <c r="M92" i="4"/>
  <c r="D93" i="4"/>
  <c r="G93" i="4"/>
  <c r="J93" i="4"/>
  <c r="M93" i="4"/>
  <c r="D94" i="4"/>
  <c r="G94" i="4"/>
  <c r="J94" i="4"/>
  <c r="M94" i="4"/>
  <c r="D95" i="4"/>
  <c r="G95" i="4"/>
  <c r="J95" i="4"/>
  <c r="M95" i="4"/>
  <c r="D96" i="4"/>
  <c r="G96" i="4"/>
  <c r="J96" i="4"/>
  <c r="M96" i="4"/>
  <c r="B97" i="4"/>
  <c r="C97" i="4"/>
  <c r="D97" i="4"/>
  <c r="E97" i="4"/>
  <c r="F97" i="4"/>
  <c r="G97" i="4"/>
  <c r="H97" i="4"/>
  <c r="I97" i="4"/>
  <c r="K97" i="4"/>
  <c r="L97" i="4"/>
  <c r="M97" i="4"/>
  <c r="C99" i="4"/>
  <c r="E99" i="4"/>
  <c r="G99" i="4"/>
  <c r="I99" i="4"/>
  <c r="L99" i="4"/>
  <c r="I96" i="3"/>
  <c r="H96" i="3"/>
  <c r="E96" i="3"/>
  <c r="D96" i="3"/>
  <c r="C96" i="3"/>
  <c r="B96" i="3"/>
  <c r="K95" i="3"/>
  <c r="J95" i="3"/>
  <c r="F95" i="3"/>
  <c r="G95" i="3" s="1"/>
  <c r="J94" i="3"/>
  <c r="K94" i="3" s="1"/>
  <c r="F94" i="3"/>
  <c r="G94" i="3" s="1"/>
  <c r="K93" i="3"/>
  <c r="J93" i="3"/>
  <c r="F93" i="3"/>
  <c r="G93" i="3" s="1"/>
  <c r="J92" i="3"/>
  <c r="K92" i="3" s="1"/>
  <c r="F92" i="3"/>
  <c r="G92" i="3" s="1"/>
  <c r="K91" i="3"/>
  <c r="J91" i="3"/>
  <c r="F91" i="3"/>
  <c r="G91" i="3" s="1"/>
  <c r="J90" i="3"/>
  <c r="K90" i="3" s="1"/>
  <c r="F90" i="3"/>
  <c r="G90" i="3" s="1"/>
  <c r="K89" i="3"/>
  <c r="J89" i="3"/>
  <c r="F89" i="3"/>
  <c r="G89" i="3" s="1"/>
  <c r="J88" i="3"/>
  <c r="J96" i="3" s="1"/>
  <c r="K96" i="3" s="1"/>
  <c r="F88" i="3"/>
  <c r="G88" i="3" s="1"/>
  <c r="I86" i="3"/>
  <c r="H86" i="3"/>
  <c r="E86" i="3"/>
  <c r="D86" i="3"/>
  <c r="C86" i="3"/>
  <c r="B86" i="3"/>
  <c r="J85" i="3"/>
  <c r="K85" i="3" s="1"/>
  <c r="F85" i="3"/>
  <c r="G85" i="3" s="1"/>
  <c r="J84" i="3"/>
  <c r="K84" i="3" s="1"/>
  <c r="G84" i="3"/>
  <c r="F84" i="3"/>
  <c r="J83" i="3"/>
  <c r="K83" i="3" s="1"/>
  <c r="F83" i="3"/>
  <c r="G83" i="3" s="1"/>
  <c r="J82" i="3"/>
  <c r="K82" i="3" s="1"/>
  <c r="G82" i="3"/>
  <c r="F82" i="3"/>
  <c r="J81" i="3"/>
  <c r="K81" i="3" s="1"/>
  <c r="F81" i="3"/>
  <c r="G81" i="3" s="1"/>
  <c r="J80" i="3"/>
  <c r="K80" i="3" s="1"/>
  <c r="G80" i="3"/>
  <c r="F80" i="3"/>
  <c r="J79" i="3"/>
  <c r="K79" i="3" s="1"/>
  <c r="F79" i="3"/>
  <c r="G79" i="3" s="1"/>
  <c r="J78" i="3"/>
  <c r="K78" i="3" s="1"/>
  <c r="G78" i="3"/>
  <c r="F78" i="3"/>
  <c r="J77" i="3"/>
  <c r="K77" i="3" s="1"/>
  <c r="F77" i="3"/>
  <c r="G77" i="3" s="1"/>
  <c r="J76" i="3"/>
  <c r="K76" i="3" s="1"/>
  <c r="G76" i="3"/>
  <c r="F76" i="3"/>
  <c r="J75" i="3"/>
  <c r="K75" i="3" s="1"/>
  <c r="F75" i="3"/>
  <c r="G75" i="3" s="1"/>
  <c r="J74" i="3"/>
  <c r="K74" i="3" s="1"/>
  <c r="G74" i="3"/>
  <c r="F74" i="3"/>
  <c r="J73" i="3"/>
  <c r="J86" i="3" s="1"/>
  <c r="K86" i="3" s="1"/>
  <c r="F73" i="3"/>
  <c r="F86" i="3" s="1"/>
  <c r="G86" i="3" s="1"/>
  <c r="I71" i="3"/>
  <c r="H71" i="3"/>
  <c r="E71" i="3"/>
  <c r="D71" i="3"/>
  <c r="C71" i="3"/>
  <c r="B71" i="3"/>
  <c r="J70" i="3"/>
  <c r="K70" i="3" s="1"/>
  <c r="F70" i="3"/>
  <c r="G70" i="3" s="1"/>
  <c r="K69" i="3"/>
  <c r="J69" i="3"/>
  <c r="F69" i="3"/>
  <c r="G69" i="3" s="1"/>
  <c r="J68" i="3"/>
  <c r="K68" i="3" s="1"/>
  <c r="F68" i="3"/>
  <c r="G68" i="3" s="1"/>
  <c r="K67" i="3"/>
  <c r="J67" i="3"/>
  <c r="F67" i="3"/>
  <c r="G67" i="3" s="1"/>
  <c r="J66" i="3"/>
  <c r="K66" i="3" s="1"/>
  <c r="F66" i="3"/>
  <c r="G66" i="3" s="1"/>
  <c r="K65" i="3"/>
  <c r="J65" i="3"/>
  <c r="F65" i="3"/>
  <c r="G65" i="3" s="1"/>
  <c r="J64" i="3"/>
  <c r="K64" i="3" s="1"/>
  <c r="F64" i="3"/>
  <c r="G64" i="3" s="1"/>
  <c r="K63" i="3"/>
  <c r="J63" i="3"/>
  <c r="F63" i="3"/>
  <c r="G63" i="3" s="1"/>
  <c r="J62" i="3"/>
  <c r="K62" i="3" s="1"/>
  <c r="F62" i="3"/>
  <c r="G62" i="3" s="1"/>
  <c r="K61" i="3"/>
  <c r="J61" i="3"/>
  <c r="F61" i="3"/>
  <c r="G61" i="3" s="1"/>
  <c r="J60" i="3"/>
  <c r="K60" i="3" s="1"/>
  <c r="F60" i="3"/>
  <c r="G60" i="3" s="1"/>
  <c r="K59" i="3"/>
  <c r="J59" i="3"/>
  <c r="F59" i="3"/>
  <c r="G59" i="3" s="1"/>
  <c r="J58" i="3"/>
  <c r="J71" i="3" s="1"/>
  <c r="K71" i="3" s="1"/>
  <c r="F58" i="3"/>
  <c r="G58" i="3" s="1"/>
  <c r="I56" i="3"/>
  <c r="H56" i="3"/>
  <c r="E56" i="3"/>
  <c r="D56" i="3"/>
  <c r="C56" i="3"/>
  <c r="B56" i="3"/>
  <c r="J55" i="3"/>
  <c r="K55" i="3" s="1"/>
  <c r="F55" i="3"/>
  <c r="G55" i="3" s="1"/>
  <c r="J54" i="3"/>
  <c r="K54" i="3" s="1"/>
  <c r="G54" i="3"/>
  <c r="F54" i="3"/>
  <c r="J53" i="3"/>
  <c r="K53" i="3" s="1"/>
  <c r="F53" i="3"/>
  <c r="G53" i="3" s="1"/>
  <c r="J52" i="3"/>
  <c r="K52" i="3" s="1"/>
  <c r="G52" i="3"/>
  <c r="F52" i="3"/>
  <c r="J51" i="3"/>
  <c r="K51" i="3" s="1"/>
  <c r="F51" i="3"/>
  <c r="G51" i="3" s="1"/>
  <c r="J50" i="3"/>
  <c r="K50" i="3" s="1"/>
  <c r="G50" i="3"/>
  <c r="F50" i="3"/>
  <c r="J49" i="3"/>
  <c r="K49" i="3" s="1"/>
  <c r="F49" i="3"/>
  <c r="G49" i="3" s="1"/>
  <c r="J48" i="3"/>
  <c r="K48" i="3" s="1"/>
  <c r="G48" i="3"/>
  <c r="F48" i="3"/>
  <c r="J47" i="3"/>
  <c r="K47" i="3" s="1"/>
  <c r="F47" i="3"/>
  <c r="G47" i="3" s="1"/>
  <c r="J46" i="3"/>
  <c r="K46" i="3" s="1"/>
  <c r="G46" i="3"/>
  <c r="F46" i="3"/>
  <c r="J45" i="3"/>
  <c r="J56" i="3" s="1"/>
  <c r="K56" i="3" s="1"/>
  <c r="F45" i="3"/>
  <c r="F56" i="3" s="1"/>
  <c r="G56" i="3" s="1"/>
  <c r="I43" i="3"/>
  <c r="H43" i="3"/>
  <c r="E43" i="3"/>
  <c r="D43" i="3"/>
  <c r="C43" i="3"/>
  <c r="B43" i="3"/>
  <c r="J42" i="3"/>
  <c r="K42" i="3" s="1"/>
  <c r="F42" i="3"/>
  <c r="G42" i="3" s="1"/>
  <c r="K41" i="3"/>
  <c r="J41" i="3"/>
  <c r="F41" i="3"/>
  <c r="G41" i="3" s="1"/>
  <c r="J40" i="3"/>
  <c r="K40" i="3" s="1"/>
  <c r="F40" i="3"/>
  <c r="G40" i="3" s="1"/>
  <c r="K39" i="3"/>
  <c r="J39" i="3"/>
  <c r="F39" i="3"/>
  <c r="G39" i="3" s="1"/>
  <c r="J38" i="3"/>
  <c r="K38" i="3" s="1"/>
  <c r="F38" i="3"/>
  <c r="G38" i="3" s="1"/>
  <c r="K37" i="3"/>
  <c r="J37" i="3"/>
  <c r="F37" i="3"/>
  <c r="G37" i="3" s="1"/>
  <c r="J36" i="3"/>
  <c r="J43" i="3" s="1"/>
  <c r="K43" i="3" s="1"/>
  <c r="F36" i="3"/>
  <c r="G36" i="3" s="1"/>
  <c r="I34" i="3"/>
  <c r="H34" i="3"/>
  <c r="E34" i="3"/>
  <c r="D34" i="3"/>
  <c r="C34" i="3"/>
  <c r="B34" i="3"/>
  <c r="J33" i="3"/>
  <c r="K33" i="3" s="1"/>
  <c r="F33" i="3"/>
  <c r="G33" i="3" s="1"/>
  <c r="J32" i="3"/>
  <c r="K32" i="3" s="1"/>
  <c r="G32" i="3"/>
  <c r="F32" i="3"/>
  <c r="J31" i="3"/>
  <c r="K31" i="3" s="1"/>
  <c r="F31" i="3"/>
  <c r="G31" i="3" s="1"/>
  <c r="J30" i="3"/>
  <c r="K30" i="3" s="1"/>
  <c r="G30" i="3"/>
  <c r="F30" i="3"/>
  <c r="J29" i="3"/>
  <c r="K29" i="3" s="1"/>
  <c r="F29" i="3"/>
  <c r="G29" i="3" s="1"/>
  <c r="J28" i="3"/>
  <c r="K28" i="3" s="1"/>
  <c r="G28" i="3"/>
  <c r="F28" i="3"/>
  <c r="J27" i="3"/>
  <c r="K27" i="3" s="1"/>
  <c r="F27" i="3"/>
  <c r="G27" i="3" s="1"/>
  <c r="J26" i="3"/>
  <c r="K26" i="3" s="1"/>
  <c r="G26" i="3"/>
  <c r="F26" i="3"/>
  <c r="J25" i="3"/>
  <c r="J34" i="3" s="1"/>
  <c r="K34" i="3" s="1"/>
  <c r="F25" i="3"/>
  <c r="F34" i="3" s="1"/>
  <c r="G34" i="3" s="1"/>
  <c r="I23" i="3"/>
  <c r="H23" i="3"/>
  <c r="E23" i="3"/>
  <c r="D23" i="3"/>
  <c r="C23" i="3"/>
  <c r="B23" i="3"/>
  <c r="J22" i="3"/>
  <c r="K22" i="3" s="1"/>
  <c r="F22" i="3"/>
  <c r="G22" i="3" s="1"/>
  <c r="K21" i="3"/>
  <c r="J21" i="3"/>
  <c r="F21" i="3"/>
  <c r="G21" i="3" s="1"/>
  <c r="J20" i="3"/>
  <c r="K20" i="3" s="1"/>
  <c r="F20" i="3"/>
  <c r="G20" i="3" s="1"/>
  <c r="K19" i="3"/>
  <c r="J19" i="3"/>
  <c r="F19" i="3"/>
  <c r="G19" i="3" s="1"/>
  <c r="J18" i="3"/>
  <c r="K18" i="3" s="1"/>
  <c r="F18" i="3"/>
  <c r="G18" i="3" s="1"/>
  <c r="K17" i="3"/>
  <c r="J17" i="3"/>
  <c r="F17" i="3"/>
  <c r="G17" i="3" s="1"/>
  <c r="J16" i="3"/>
  <c r="J23" i="3" s="1"/>
  <c r="K23" i="3" s="1"/>
  <c r="F16" i="3"/>
  <c r="G16" i="3" s="1"/>
  <c r="I14" i="3"/>
  <c r="I98" i="3" s="1"/>
  <c r="H14" i="3"/>
  <c r="E14" i="3"/>
  <c r="E98" i="3" s="1"/>
  <c r="D14" i="3"/>
  <c r="C14" i="3"/>
  <c r="C98" i="3" s="1"/>
  <c r="B14" i="3"/>
  <c r="J13" i="3"/>
  <c r="K13" i="3" s="1"/>
  <c r="F13" i="3"/>
  <c r="G13" i="3" s="1"/>
  <c r="J12" i="3"/>
  <c r="K12" i="3" s="1"/>
  <c r="G12" i="3"/>
  <c r="F12" i="3"/>
  <c r="J11" i="3"/>
  <c r="K11" i="3" s="1"/>
  <c r="F11" i="3"/>
  <c r="G11" i="3" s="1"/>
  <c r="J10" i="3"/>
  <c r="G10" i="3"/>
  <c r="F10" i="3"/>
  <c r="J97" i="4" l="1"/>
  <c r="J86" i="4"/>
  <c r="F14" i="3"/>
  <c r="J14" i="3"/>
  <c r="B98" i="3"/>
  <c r="D98" i="3"/>
  <c r="H98" i="3"/>
  <c r="K16" i="3"/>
  <c r="G25" i="3"/>
  <c r="K36" i="3"/>
  <c r="G45" i="3"/>
  <c r="K58" i="3"/>
  <c r="G73" i="3"/>
  <c r="K88" i="3"/>
  <c r="K99" i="4"/>
  <c r="M99" i="4" s="1"/>
  <c r="J71" i="4"/>
  <c r="M56" i="4"/>
  <c r="J56" i="4"/>
  <c r="M43" i="4"/>
  <c r="J43" i="4"/>
  <c r="M34" i="4"/>
  <c r="J34" i="4"/>
  <c r="M23" i="4"/>
  <c r="J23" i="4"/>
  <c r="M14" i="4"/>
  <c r="J14" i="4"/>
  <c r="J99" i="4" s="1"/>
  <c r="G14" i="3"/>
  <c r="J98" i="3"/>
  <c r="K98" i="3" s="1"/>
  <c r="K14" i="3"/>
  <c r="F23" i="3"/>
  <c r="G23" i="3" s="1"/>
  <c r="F43" i="3"/>
  <c r="G43" i="3" s="1"/>
  <c r="F71" i="3"/>
  <c r="G71" i="3" s="1"/>
  <c r="F96" i="3"/>
  <c r="G96" i="3" s="1"/>
  <c r="K10" i="3"/>
  <c r="K25" i="3"/>
  <c r="K45" i="3"/>
  <c r="K73" i="3"/>
  <c r="F98" i="3" l="1"/>
  <c r="G98" i="3" s="1"/>
</calcChain>
</file>

<file path=xl/sharedStrings.xml><?xml version="1.0" encoding="utf-8"?>
<sst xmlns="http://schemas.openxmlformats.org/spreadsheetml/2006/main" count="627" uniqueCount="143">
  <si>
    <t>SPOLU  SR</t>
  </si>
  <si>
    <t>Košický kraj</t>
  </si>
  <si>
    <t>Trebišov</t>
  </si>
  <si>
    <t>Spišská Nová Ves</t>
  </si>
  <si>
    <t>Sobrance</t>
  </si>
  <si>
    <t>Rožňava</t>
  </si>
  <si>
    <t>Michalovce</t>
  </si>
  <si>
    <t>Košice - okolie</t>
  </si>
  <si>
    <t>Košice</t>
  </si>
  <si>
    <t>Gelnica</t>
  </si>
  <si>
    <t>Prešovský kraj</t>
  </si>
  <si>
    <t>Vranov nad Topľou</t>
  </si>
  <si>
    <t>Svidník</t>
  </si>
  <si>
    <t>Stropkov</t>
  </si>
  <si>
    <t>Stará Ľubovňa</t>
  </si>
  <si>
    <t>Snina</t>
  </si>
  <si>
    <t>Sabinov</t>
  </si>
  <si>
    <t>Prešov</t>
  </si>
  <si>
    <t>Poprad</t>
  </si>
  <si>
    <t>Medzilaborce</t>
  </si>
  <si>
    <t>Levoča</t>
  </si>
  <si>
    <t>Kežmarok</t>
  </si>
  <si>
    <t>Humenné</t>
  </si>
  <si>
    <t>Bardejov</t>
  </si>
  <si>
    <t>Banskobystrický kraj</t>
  </si>
  <si>
    <t>Žiar nad Hronom</t>
  </si>
  <si>
    <t>Žarnovica</t>
  </si>
  <si>
    <t>Zvolen</t>
  </si>
  <si>
    <t>Veľký Krtíš</t>
  </si>
  <si>
    <t>Rimavská Sobota</t>
  </si>
  <si>
    <t>Revúca</t>
  </si>
  <si>
    <t>Poltár</t>
  </si>
  <si>
    <t>Lučenec</t>
  </si>
  <si>
    <t>Krupina</t>
  </si>
  <si>
    <t>Detva</t>
  </si>
  <si>
    <t>Brezno</t>
  </si>
  <si>
    <t>Banská Štiavnica</t>
  </si>
  <si>
    <t>Banská Bystrica</t>
  </si>
  <si>
    <t>Žilinský kraj</t>
  </si>
  <si>
    <t>Žilina</t>
  </si>
  <si>
    <t>Tvrdošín</t>
  </si>
  <si>
    <t>Turčianske Teplice</t>
  </si>
  <si>
    <t>Ružomberok</t>
  </si>
  <si>
    <t>Námestovo</t>
  </si>
  <si>
    <t>Martin</t>
  </si>
  <si>
    <t>Liptovský Mikuláš</t>
  </si>
  <si>
    <t>Kysucké Nové Mesto</t>
  </si>
  <si>
    <t>Dolný Kubín</t>
  </si>
  <si>
    <t>Čadca</t>
  </si>
  <si>
    <t>Bytča</t>
  </si>
  <si>
    <t>Nitriansky kraj</t>
  </si>
  <si>
    <t>Zlaté Moravce</t>
  </si>
  <si>
    <t>Topoľčany</t>
  </si>
  <si>
    <t>Šaľa</t>
  </si>
  <si>
    <t>Nové Zámky</t>
  </si>
  <si>
    <t>Nitra</t>
  </si>
  <si>
    <t>Levice</t>
  </si>
  <si>
    <t>Komárno</t>
  </si>
  <si>
    <t>Trenčiansky kraj</t>
  </si>
  <si>
    <t>Trenčín</t>
  </si>
  <si>
    <t>Púchov</t>
  </si>
  <si>
    <t>Prievidza</t>
  </si>
  <si>
    <t>Považská Bystrica</t>
  </si>
  <si>
    <t>Partizánske</t>
  </si>
  <si>
    <t>Nove Mesto / Váhom</t>
  </si>
  <si>
    <t>Myjava</t>
  </si>
  <si>
    <t>Ilava</t>
  </si>
  <si>
    <t>Bánovce nad Bebravou</t>
  </si>
  <si>
    <t>Trnavský kraj</t>
  </si>
  <si>
    <t>Trnava</t>
  </si>
  <si>
    <t>Skalica</t>
  </si>
  <si>
    <t>Senica</t>
  </si>
  <si>
    <t>Piešťany</t>
  </si>
  <si>
    <t>Hlohovec</t>
  </si>
  <si>
    <t>Galanta</t>
  </si>
  <si>
    <t>Dunajská Streda</t>
  </si>
  <si>
    <t>Bratislavský kraj</t>
  </si>
  <si>
    <t xml:space="preserve">Senec </t>
  </si>
  <si>
    <t>Pezinok</t>
  </si>
  <si>
    <t>Malacky</t>
  </si>
  <si>
    <t>Bratislava</t>
  </si>
  <si>
    <t>%</t>
  </si>
  <si>
    <t>spolu</t>
  </si>
  <si>
    <t>v správe OÚ</t>
  </si>
  <si>
    <t>v       správe    VS</t>
  </si>
  <si>
    <t>v správe VS</t>
  </si>
  <si>
    <t>% obyv. zásob. z verej.vod. z celk. počtu obyv.</t>
  </si>
  <si>
    <t>Obyvatelia zásobovaní                z verejných vodovodov</t>
  </si>
  <si>
    <t>% obcí s verej.vod. z celk. počtu obcí</t>
  </si>
  <si>
    <t>Počet obcí s verejnými vodovodmi</t>
  </si>
  <si>
    <t>Počet bývajúcich obyvateľov</t>
  </si>
  <si>
    <t>Okres / Kraj</t>
  </si>
  <si>
    <t xml:space="preserve">                                                                                                              stav k 31. 12. 2004                                                                                            Tab. č. 1</t>
  </si>
  <si>
    <t>VODOVODY</t>
  </si>
  <si>
    <t>Nové Mesto/Váhom</t>
  </si>
  <si>
    <t xml:space="preserve">Bratislava </t>
  </si>
  <si>
    <t>l/obyv/deň</t>
  </si>
  <si>
    <t>Špecifická spotreba      v domác-nostiach</t>
  </si>
  <si>
    <r>
      <t>Voda určená na realizáciu             v tis.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</rPr>
      <t>/rok</t>
    </r>
  </si>
  <si>
    <t>Dĺžka vodovodnej siete             (bez prípojok) v km</t>
  </si>
  <si>
    <t>stav k 31. 12. 2004</t>
  </si>
  <si>
    <t>stav k 31.12.2012</t>
  </si>
  <si>
    <t>Počet obcí</t>
  </si>
  <si>
    <t>Počet obyvateľov</t>
  </si>
  <si>
    <t>Počet obcí                   s verejnými vodovodmi</t>
  </si>
  <si>
    <t>% obcí  s VV     z celk. počtu obcí</t>
  </si>
  <si>
    <t>Obyvatelia zásobovaní                  z verejných vodovodov</t>
  </si>
  <si>
    <t>% obyv. zásob.        z VV          z celk. počtu obyv.</t>
  </si>
  <si>
    <t>v správe  VS</t>
  </si>
  <si>
    <t xml:space="preserve">  v správeOÚ</t>
  </si>
  <si>
    <t>Senec</t>
  </si>
  <si>
    <t>Dunajska Streda</t>
  </si>
  <si>
    <t>Piestany</t>
  </si>
  <si>
    <t>Kezmarok</t>
  </si>
  <si>
    <t>Levoca</t>
  </si>
  <si>
    <t>Stara Lubovna</t>
  </si>
  <si>
    <t>Spisska Nova Ves</t>
  </si>
  <si>
    <t xml:space="preserve"> </t>
  </si>
  <si>
    <t>VVS p.r.</t>
  </si>
  <si>
    <t>Kysucke Nove Mesto</t>
  </si>
  <si>
    <t>Cadca</t>
  </si>
  <si>
    <t>Bytca</t>
  </si>
  <si>
    <t>ZSV p.r.</t>
  </si>
  <si>
    <t>Nove Mesto / Vahom</t>
  </si>
  <si>
    <t>v správe VoS</t>
  </si>
  <si>
    <t xml:space="preserve">  v správe OÚ</t>
  </si>
  <si>
    <t>v    správe  VS</t>
  </si>
  <si>
    <t>v     správe  VS</t>
  </si>
  <si>
    <t>dĺžka v km</t>
  </si>
  <si>
    <t>počet</t>
  </si>
  <si>
    <t>Špecifická spotreba pre domácnosti</t>
  </si>
  <si>
    <r>
      <t>Voda určená na realizáciu           v tis.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</rPr>
      <t>/rok</t>
    </r>
  </si>
  <si>
    <t>Vododovodné prípojky</t>
  </si>
  <si>
    <t>Dĺžka vodovodnej siete    (bez prípojok) v km</t>
  </si>
  <si>
    <t xml:space="preserve">                                                                                                              stav k 31. 12. 2018                                                                                              Tab. č. 1</t>
  </si>
  <si>
    <t>% obyv. zásob. z verej.vod.   z celk. počtu obyv.</t>
  </si>
  <si>
    <t>stav k 31. 12. 2018</t>
  </si>
  <si>
    <t>Špecific-ká spotreba v domác-nostiach</t>
  </si>
  <si>
    <t>ZsVS GR</t>
  </si>
  <si>
    <t>VVS,GR</t>
  </si>
  <si>
    <t xml:space="preserve"> Príloha č. 5</t>
  </si>
  <si>
    <t>Príloha č. 5</t>
  </si>
  <si>
    <t xml:space="preserve">Hodnotenie rozvoja verejných vodovodov  v rokoch 2004, 2012 a 2018 v členení po okresoch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</si>
</sst>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name val="Arial CE"/>
      <family val="2"/>
    </font>
    <font>
      <vertAlign val="superscript"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2" fillId="0" borderId="0"/>
    <xf numFmtId="0" fontId="1" fillId="0" borderId="0"/>
  </cellStyleXfs>
  <cellXfs count="289">
    <xf numFmtId="0" fontId="0" fillId="0" borderId="0" xfId="0"/>
    <xf numFmtId="0" fontId="2" fillId="0" borderId="0" xfId="0" applyFont="1"/>
    <xf numFmtId="0" fontId="1" fillId="0" borderId="0" xfId="0" applyFont="1"/>
    <xf numFmtId="3" fontId="1" fillId="0" borderId="0" xfId="0" applyNumberFormat="1" applyFont="1"/>
    <xf numFmtId="4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0" borderId="3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5" fillId="0" borderId="5" xfId="0" applyNumberFormat="1" applyFont="1" applyBorder="1"/>
    <xf numFmtId="0" fontId="5" fillId="0" borderId="5" xfId="0" applyFont="1" applyBorder="1"/>
    <xf numFmtId="3" fontId="5" fillId="0" borderId="5" xfId="0" applyNumberFormat="1" applyFont="1" applyFill="1" applyBorder="1" applyAlignment="1">
      <alignment vertical="center"/>
    </xf>
    <xf numFmtId="0" fontId="6" fillId="0" borderId="5" xfId="0" applyFont="1" applyFill="1" applyBorder="1"/>
    <xf numFmtId="0" fontId="7" fillId="0" borderId="2" xfId="0" applyFont="1" applyFill="1" applyBorder="1"/>
    <xf numFmtId="0" fontId="5" fillId="0" borderId="4" xfId="0" applyFont="1" applyBorder="1"/>
    <xf numFmtId="0" fontId="5" fillId="0" borderId="6" xfId="0" applyFont="1" applyBorder="1"/>
    <xf numFmtId="3" fontId="5" fillId="0" borderId="6" xfId="0" applyNumberFormat="1" applyFont="1" applyFill="1" applyBorder="1" applyAlignment="1">
      <alignment vertical="center"/>
    </xf>
    <xf numFmtId="0" fontId="6" fillId="0" borderId="6" xfId="0" applyFont="1" applyFill="1" applyBorder="1"/>
    <xf numFmtId="0" fontId="6" fillId="0" borderId="4" xfId="0" applyFont="1" applyFill="1" applyBorder="1"/>
    <xf numFmtId="3" fontId="4" fillId="0" borderId="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0" fontId="1" fillId="0" borderId="4" xfId="0" applyFont="1" applyBorder="1"/>
    <xf numFmtId="3" fontId="1" fillId="0" borderId="3" xfId="0" applyNumberFormat="1" applyFont="1" applyBorder="1"/>
    <xf numFmtId="0" fontId="1" fillId="0" borderId="3" xfId="0" applyFont="1" applyBorder="1"/>
    <xf numFmtId="3" fontId="5" fillId="0" borderId="3" xfId="0" applyNumberFormat="1" applyFont="1" applyFill="1" applyBorder="1" applyAlignment="1">
      <alignment vertical="center"/>
    </xf>
    <xf numFmtId="0" fontId="6" fillId="0" borderId="3" xfId="0" applyFont="1" applyFill="1" applyBorder="1"/>
    <xf numFmtId="0" fontId="1" fillId="0" borderId="6" xfId="0" applyFont="1" applyBorder="1"/>
    <xf numFmtId="2" fontId="1" fillId="0" borderId="7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2" xfId="0" applyFont="1" applyBorder="1"/>
    <xf numFmtId="2" fontId="4" fillId="0" borderId="13" xfId="0" applyNumberFormat="1" applyFont="1" applyBorder="1"/>
    <xf numFmtId="3" fontId="4" fillId="0" borderId="1" xfId="0" applyNumberFormat="1" applyFont="1" applyFill="1" applyBorder="1"/>
    <xf numFmtId="2" fontId="1" fillId="0" borderId="13" xfId="0" applyNumberFormat="1" applyFont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3" fontId="1" fillId="0" borderId="5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2" fontId="1" fillId="0" borderId="14" xfId="0" applyNumberFormat="1" applyFont="1" applyBorder="1"/>
    <xf numFmtId="2" fontId="4" fillId="0" borderId="15" xfId="0" applyNumberFormat="1" applyFont="1" applyBorder="1"/>
    <xf numFmtId="3" fontId="4" fillId="0" borderId="5" xfId="0" applyNumberFormat="1" applyFont="1" applyFill="1" applyBorder="1"/>
    <xf numFmtId="164" fontId="4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 applyFill="1"/>
    <xf numFmtId="164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/>
    <xf numFmtId="0" fontId="2" fillId="0" borderId="0" xfId="0" applyFont="1" applyBorder="1"/>
    <xf numFmtId="2" fontId="1" fillId="0" borderId="22" xfId="0" applyNumberFormat="1" applyFont="1" applyFill="1" applyBorder="1" applyAlignment="1">
      <alignment horizontal="center"/>
    </xf>
    <xf numFmtId="0" fontId="6" fillId="0" borderId="23" xfId="0" applyFont="1" applyFill="1" applyBorder="1"/>
    <xf numFmtId="2" fontId="5" fillId="0" borderId="14" xfId="0" applyNumberFormat="1" applyFont="1" applyFill="1" applyBorder="1" applyAlignment="1">
      <alignment vertical="center"/>
    </xf>
    <xf numFmtId="0" fontId="6" fillId="0" borderId="9" xfId="0" applyFont="1" applyFill="1" applyBorder="1"/>
    <xf numFmtId="0" fontId="6" fillId="0" borderId="24" xfId="0" applyFont="1" applyFill="1" applyBorder="1"/>
    <xf numFmtId="4" fontId="3" fillId="0" borderId="13" xfId="0" applyNumberFormat="1" applyFont="1" applyFill="1" applyBorder="1" applyAlignment="1">
      <alignment vertical="center"/>
    </xf>
    <xf numFmtId="0" fontId="7" fillId="0" borderId="23" xfId="0" applyFont="1" applyFill="1" applyBorder="1"/>
    <xf numFmtId="0" fontId="8" fillId="0" borderId="9" xfId="0" applyFont="1" applyFill="1" applyBorder="1" applyAlignment="1">
      <alignment vertical="center"/>
    </xf>
    <xf numFmtId="0" fontId="6" fillId="0" borderId="8" xfId="0" applyFont="1" applyFill="1" applyBorder="1"/>
    <xf numFmtId="3" fontId="5" fillId="0" borderId="7" xfId="0" applyNumberFormat="1" applyFont="1" applyFill="1" applyBorder="1" applyAlignment="1">
      <alignment vertical="center"/>
    </xf>
    <xf numFmtId="0" fontId="5" fillId="0" borderId="7" xfId="0" applyFont="1" applyBorder="1"/>
    <xf numFmtId="2" fontId="5" fillId="0" borderId="25" xfId="0" applyNumberFormat="1" applyFont="1" applyFill="1" applyBorder="1" applyAlignment="1">
      <alignment vertical="center"/>
    </xf>
    <xf numFmtId="2" fontId="5" fillId="0" borderId="16" xfId="0" applyNumberFormat="1" applyFont="1" applyFill="1" applyBorder="1" applyAlignment="1">
      <alignment vertical="center"/>
    </xf>
    <xf numFmtId="0" fontId="6" fillId="0" borderId="11" xfId="0" applyFont="1" applyFill="1" applyBorder="1"/>
    <xf numFmtId="3" fontId="5" fillId="0" borderId="10" xfId="0" applyNumberFormat="1" applyFont="1" applyFill="1" applyBorder="1" applyAlignment="1">
      <alignment vertical="center"/>
    </xf>
    <xf numFmtId="2" fontId="5" fillId="0" borderId="10" xfId="0" applyNumberFormat="1" applyFont="1" applyFill="1" applyBorder="1" applyAlignment="1">
      <alignment vertical="center"/>
    </xf>
    <xf numFmtId="2" fontId="5" fillId="0" borderId="20" xfId="0" applyNumberFormat="1" applyFont="1" applyFill="1" applyBorder="1" applyAlignment="1">
      <alignment vertical="center"/>
    </xf>
    <xf numFmtId="0" fontId="0" fillId="0" borderId="11" xfId="0" applyFont="1" applyBorder="1"/>
    <xf numFmtId="3" fontId="1" fillId="0" borderId="9" xfId="0" applyNumberFormat="1" applyFont="1" applyFill="1" applyBorder="1" applyAlignment="1">
      <alignment vertical="center"/>
    </xf>
    <xf numFmtId="3" fontId="1" fillId="0" borderId="23" xfId="0" applyNumberFormat="1" applyFont="1" applyFill="1" applyBorder="1" applyAlignment="1">
      <alignment vertical="center"/>
    </xf>
    <xf numFmtId="3" fontId="1" fillId="0" borderId="24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2" fontId="4" fillId="0" borderId="27" xfId="0" applyNumberFormat="1" applyFont="1" applyBorder="1"/>
    <xf numFmtId="3" fontId="1" fillId="0" borderId="19" xfId="0" applyNumberFormat="1" applyFont="1" applyFill="1" applyBorder="1" applyAlignment="1">
      <alignment vertical="center"/>
    </xf>
    <xf numFmtId="0" fontId="1" fillId="0" borderId="0" xfId="1" applyFont="1"/>
    <xf numFmtId="3" fontId="1" fillId="0" borderId="0" xfId="1" applyNumberFormat="1" applyFont="1"/>
    <xf numFmtId="3" fontId="1" fillId="0" borderId="0" xfId="1" applyNumberFormat="1" applyFont="1" applyFill="1" applyAlignment="1">
      <alignment horizontal="right" vertical="center"/>
    </xf>
    <xf numFmtId="2" fontId="1" fillId="0" borderId="0" xfId="1" applyNumberFormat="1" applyFont="1"/>
    <xf numFmtId="2" fontId="1" fillId="0" borderId="7" xfId="1" applyNumberFormat="1" applyFont="1" applyBorder="1" applyAlignment="1">
      <alignment horizontal="center"/>
    </xf>
    <xf numFmtId="2" fontId="1" fillId="0" borderId="22" xfId="1" applyNumberFormat="1" applyFont="1" applyBorder="1" applyAlignment="1">
      <alignment horizontal="center"/>
    </xf>
    <xf numFmtId="0" fontId="1" fillId="0" borderId="23" xfId="1" applyFont="1" applyBorder="1"/>
    <xf numFmtId="3" fontId="1" fillId="0" borderId="28" xfId="1" applyNumberFormat="1" applyFont="1" applyBorder="1"/>
    <xf numFmtId="3" fontId="1" fillId="0" borderId="4" xfId="1" applyNumberFormat="1" applyFont="1" applyBorder="1"/>
    <xf numFmtId="0" fontId="1" fillId="0" borderId="4" xfId="1" applyFont="1" applyFill="1" applyBorder="1"/>
    <xf numFmtId="0" fontId="1" fillId="0" borderId="4" xfId="1" applyFont="1" applyBorder="1"/>
    <xf numFmtId="0" fontId="11" fillId="0" borderId="3" xfId="1" applyFont="1" applyBorder="1"/>
    <xf numFmtId="2" fontId="1" fillId="0" borderId="3" xfId="1" applyNumberFormat="1" applyFont="1" applyBorder="1"/>
    <xf numFmtId="3" fontId="1" fillId="0" borderId="10" xfId="1" applyNumberFormat="1" applyFont="1" applyFill="1" applyBorder="1"/>
    <xf numFmtId="3" fontId="1" fillId="0" borderId="3" xfId="1" applyNumberFormat="1" applyFont="1" applyBorder="1"/>
    <xf numFmtId="3" fontId="11" fillId="0" borderId="3" xfId="1" applyNumberFormat="1" applyFont="1" applyBorder="1"/>
    <xf numFmtId="2" fontId="1" fillId="0" borderId="14" xfId="1" applyNumberFormat="1" applyFont="1" applyBorder="1"/>
    <xf numFmtId="0" fontId="2" fillId="0" borderId="0" xfId="1" applyFont="1"/>
    <xf numFmtId="0" fontId="1" fillId="0" borderId="9" xfId="1" applyFont="1" applyBorder="1"/>
    <xf numFmtId="3" fontId="1" fillId="0" borderId="29" xfId="1" applyNumberFormat="1" applyFont="1" applyBorder="1"/>
    <xf numFmtId="3" fontId="1" fillId="0" borderId="4" xfId="1" applyNumberFormat="1" applyFont="1" applyFill="1" applyBorder="1" applyAlignment="1">
      <alignment vertical="center"/>
    </xf>
    <xf numFmtId="0" fontId="11" fillId="0" borderId="4" xfId="1" applyFont="1" applyBorder="1"/>
    <xf numFmtId="2" fontId="1" fillId="0" borderId="4" xfId="1" applyNumberFormat="1" applyFont="1" applyBorder="1"/>
    <xf numFmtId="3" fontId="1" fillId="0" borderId="4" xfId="1" applyNumberFormat="1" applyFont="1" applyFill="1" applyBorder="1"/>
    <xf numFmtId="3" fontId="11" fillId="0" borderId="4" xfId="1" applyNumberFormat="1" applyFont="1" applyBorder="1"/>
    <xf numFmtId="0" fontId="4" fillId="0" borderId="2" xfId="1" applyFont="1" applyBorder="1"/>
    <xf numFmtId="3" fontId="4" fillId="0" borderId="30" xfId="1" applyNumberFormat="1" applyFont="1" applyBorder="1"/>
    <xf numFmtId="3" fontId="4" fillId="0" borderId="1" xfId="1" applyNumberFormat="1" applyFont="1" applyBorder="1"/>
    <xf numFmtId="0" fontId="4" fillId="0" borderId="31" xfId="1" applyFont="1" applyBorder="1"/>
    <xf numFmtId="0" fontId="4" fillId="0" borderId="1" xfId="1" applyFont="1" applyBorder="1"/>
    <xf numFmtId="2" fontId="4" fillId="0" borderId="1" xfId="1" applyNumberFormat="1" applyFont="1" applyBorder="1"/>
    <xf numFmtId="3" fontId="3" fillId="0" borderId="1" xfId="1" applyNumberFormat="1" applyFont="1" applyBorder="1"/>
    <xf numFmtId="2" fontId="4" fillId="0" borderId="13" xfId="1" applyNumberFormat="1" applyFont="1" applyBorder="1"/>
    <xf numFmtId="0" fontId="5" fillId="0" borderId="32" xfId="1" applyFont="1" applyBorder="1"/>
    <xf numFmtId="0" fontId="5" fillId="0" borderId="3" xfId="1" applyFont="1" applyBorder="1"/>
    <xf numFmtId="3" fontId="5" fillId="0" borderId="3" xfId="1" applyNumberFormat="1" applyFont="1" applyBorder="1"/>
    <xf numFmtId="0" fontId="3" fillId="0" borderId="1" xfId="1" applyFont="1" applyBorder="1"/>
    <xf numFmtId="0" fontId="11" fillId="0" borderId="32" xfId="1" applyFont="1" applyBorder="1"/>
    <xf numFmtId="0" fontId="1" fillId="0" borderId="9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3" fillId="0" borderId="31" xfId="1" applyFont="1" applyFill="1" applyBorder="1"/>
    <xf numFmtId="3" fontId="3" fillId="0" borderId="1" xfId="1" applyNumberFormat="1" applyFont="1" applyFill="1" applyBorder="1"/>
    <xf numFmtId="0" fontId="1" fillId="0" borderId="23" xfId="2" applyFont="1" applyFill="1" applyBorder="1" applyAlignment="1">
      <alignment wrapText="1"/>
    </xf>
    <xf numFmtId="0" fontId="5" fillId="0" borderId="32" xfId="1" applyFont="1" applyFill="1" applyBorder="1"/>
    <xf numFmtId="3" fontId="5" fillId="0" borderId="3" xfId="1" applyNumberFormat="1" applyFont="1" applyFill="1" applyBorder="1"/>
    <xf numFmtId="3" fontId="1" fillId="0" borderId="4" xfId="1" applyNumberFormat="1" applyFont="1" applyFill="1" applyBorder="1" applyAlignment="1">
      <alignment horizontal="right" vertical="center"/>
    </xf>
    <xf numFmtId="3" fontId="1" fillId="0" borderId="4" xfId="3" applyNumberFormat="1" applyFont="1" applyFill="1" applyBorder="1"/>
    <xf numFmtId="0" fontId="4" fillId="0" borderId="19" xfId="1" applyFont="1" applyBorder="1"/>
    <xf numFmtId="3" fontId="4" fillId="0" borderId="33" xfId="1" applyNumberFormat="1" applyFont="1" applyBorder="1"/>
    <xf numFmtId="3" fontId="4" fillId="0" borderId="4" xfId="1" applyNumberFormat="1" applyFont="1" applyBorder="1"/>
    <xf numFmtId="0" fontId="4" fillId="0" borderId="34" xfId="1" applyFont="1" applyBorder="1"/>
    <xf numFmtId="0" fontId="4" fillId="0" borderId="5" xfId="1" applyFont="1" applyBorder="1"/>
    <xf numFmtId="2" fontId="4" fillId="0" borderId="5" xfId="1" applyNumberFormat="1" applyFont="1" applyBorder="1"/>
    <xf numFmtId="3" fontId="4" fillId="0" borderId="5" xfId="1" applyNumberFormat="1" applyFont="1" applyBorder="1"/>
    <xf numFmtId="2" fontId="4" fillId="0" borderId="15" xfId="1" applyNumberFormat="1" applyFont="1" applyBorder="1"/>
    <xf numFmtId="3" fontId="4" fillId="0" borderId="31" xfId="1" applyNumberFormat="1" applyFont="1" applyBorder="1"/>
    <xf numFmtId="4" fontId="4" fillId="0" borderId="1" xfId="1" applyNumberFormat="1" applyFont="1" applyBorder="1"/>
    <xf numFmtId="1" fontId="1" fillId="0" borderId="0" xfId="1" applyNumberFormat="1" applyFont="1"/>
    <xf numFmtId="4" fontId="1" fillId="0" borderId="0" xfId="1" applyNumberFormat="1" applyFont="1"/>
    <xf numFmtId="164" fontId="1" fillId="0" borderId="0" xfId="1" applyNumberFormat="1" applyFont="1"/>
    <xf numFmtId="3" fontId="4" fillId="0" borderId="1" xfId="1" applyNumberFormat="1" applyFont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1" fillId="0" borderId="3" xfId="1" applyNumberFormat="1" applyFont="1" applyBorder="1"/>
    <xf numFmtId="164" fontId="1" fillId="0" borderId="3" xfId="1" applyNumberFormat="1" applyFont="1" applyFill="1" applyBorder="1"/>
    <xf numFmtId="3" fontId="1" fillId="0" borderId="3" xfId="1" applyNumberFormat="1" applyFont="1" applyFill="1" applyBorder="1"/>
    <xf numFmtId="2" fontId="1" fillId="0" borderId="35" xfId="1" applyNumberFormat="1" applyFont="1" applyBorder="1"/>
    <xf numFmtId="3" fontId="1" fillId="0" borderId="6" xfId="1" applyNumberFormat="1" applyFont="1" applyBorder="1"/>
    <xf numFmtId="3" fontId="1" fillId="0" borderId="4" xfId="1" applyNumberFormat="1" applyFont="1" applyBorder="1" applyAlignment="1">
      <alignment horizontal="right"/>
    </xf>
    <xf numFmtId="164" fontId="1" fillId="0" borderId="6" xfId="1" applyNumberFormat="1" applyFont="1" applyBorder="1"/>
    <xf numFmtId="164" fontId="1" fillId="0" borderId="6" xfId="1" applyNumberFormat="1" applyFont="1" applyBorder="1" applyAlignment="1">
      <alignment horizontal="right"/>
    </xf>
    <xf numFmtId="3" fontId="1" fillId="0" borderId="6" xfId="1" applyNumberFormat="1" applyFont="1" applyBorder="1" applyAlignment="1">
      <alignment horizontal="right"/>
    </xf>
    <xf numFmtId="49" fontId="1" fillId="0" borderId="24" xfId="1" applyNumberFormat="1" applyFont="1" applyBorder="1" applyAlignment="1">
      <alignment vertical="center" wrapText="1"/>
    </xf>
    <xf numFmtId="2" fontId="1" fillId="0" borderId="18" xfId="1" applyNumberFormat="1" applyFont="1" applyBorder="1"/>
    <xf numFmtId="164" fontId="1" fillId="0" borderId="4" xfId="1" applyNumberFormat="1" applyFont="1" applyBorder="1"/>
    <xf numFmtId="164" fontId="4" fillId="0" borderId="1" xfId="1" applyNumberFormat="1" applyFont="1" applyBorder="1"/>
    <xf numFmtId="3" fontId="4" fillId="0" borderId="1" xfId="1" applyNumberFormat="1" applyFont="1" applyFill="1" applyBorder="1"/>
    <xf numFmtId="164" fontId="4" fillId="0" borderId="1" xfId="1" applyNumberFormat="1" applyFont="1" applyFill="1" applyBorder="1"/>
    <xf numFmtId="164" fontId="1" fillId="0" borderId="4" xfId="1" applyNumberFormat="1" applyFont="1" applyFill="1" applyBorder="1"/>
    <xf numFmtId="3" fontId="1" fillId="0" borderId="4" xfId="1" applyNumberFormat="1" applyFont="1" applyFill="1" applyBorder="1" applyAlignment="1"/>
    <xf numFmtId="3" fontId="1" fillId="0" borderId="3" xfId="1" applyNumberFormat="1" applyFont="1" applyBorder="1" applyAlignment="1">
      <alignment horizontal="right"/>
    </xf>
    <xf numFmtId="164" fontId="1" fillId="0" borderId="3" xfId="1" applyNumberFormat="1" applyFont="1" applyBorder="1" applyAlignment="1">
      <alignment horizontal="right"/>
    </xf>
    <xf numFmtId="164" fontId="1" fillId="0" borderId="4" xfId="1" applyNumberFormat="1" applyFont="1" applyBorder="1" applyAlignment="1">
      <alignment horizontal="right"/>
    </xf>
    <xf numFmtId="164" fontId="9" fillId="0" borderId="10" xfId="1" applyNumberFormat="1" applyFont="1" applyBorder="1" applyAlignment="1">
      <alignment horizontal="centerContinuous" vertical="center" wrapText="1"/>
    </xf>
    <xf numFmtId="3" fontId="9" fillId="0" borderId="10" xfId="1" applyNumberFormat="1" applyFont="1" applyBorder="1" applyAlignment="1">
      <alignment horizontal="centerContinuous" vertical="center" wrapText="1"/>
    </xf>
    <xf numFmtId="0" fontId="1" fillId="0" borderId="36" xfId="1" applyFont="1" applyBorder="1"/>
    <xf numFmtId="3" fontId="1" fillId="0" borderId="0" xfId="1" applyNumberFormat="1" applyFont="1" applyFill="1"/>
    <xf numFmtId="2" fontId="1" fillId="0" borderId="0" xfId="1" applyNumberFormat="1" applyFont="1" applyFill="1"/>
    <xf numFmtId="2" fontId="1" fillId="0" borderId="7" xfId="1" applyNumberFormat="1" applyFont="1" applyFill="1" applyBorder="1" applyAlignment="1">
      <alignment horizontal="center"/>
    </xf>
    <xf numFmtId="2" fontId="1" fillId="0" borderId="22" xfId="1" applyNumberFormat="1" applyFont="1" applyFill="1" applyBorder="1" applyAlignment="1">
      <alignment horizontal="center"/>
    </xf>
    <xf numFmtId="0" fontId="6" fillId="0" borderId="23" xfId="1" applyFont="1" applyFill="1" applyBorder="1"/>
    <xf numFmtId="3" fontId="1" fillId="0" borderId="3" xfId="1" applyNumberFormat="1" applyFont="1" applyFill="1" applyBorder="1" applyAlignment="1">
      <alignment vertical="center"/>
    </xf>
    <xf numFmtId="2" fontId="1" fillId="0" borderId="3" xfId="1" applyNumberFormat="1" applyFont="1" applyFill="1" applyBorder="1" applyAlignment="1">
      <alignment vertical="center"/>
    </xf>
    <xf numFmtId="2" fontId="1" fillId="0" borderId="14" xfId="1" applyNumberFormat="1" applyFont="1" applyFill="1" applyBorder="1" applyAlignment="1">
      <alignment vertical="center"/>
    </xf>
    <xf numFmtId="0" fontId="6" fillId="0" borderId="9" xfId="1" applyFont="1" applyFill="1" applyBorder="1"/>
    <xf numFmtId="2" fontId="1" fillId="0" borderId="18" xfId="1" applyNumberFormat="1" applyFont="1" applyFill="1" applyBorder="1" applyAlignment="1">
      <alignment vertical="center"/>
    </xf>
    <xf numFmtId="0" fontId="6" fillId="0" borderId="24" xfId="1" applyFont="1" applyFill="1" applyBorder="1"/>
    <xf numFmtId="3" fontId="1" fillId="0" borderId="6" xfId="1" applyNumberFormat="1" applyFont="1" applyFill="1" applyBorder="1" applyAlignment="1">
      <alignment vertical="center"/>
    </xf>
    <xf numFmtId="2" fontId="1" fillId="0" borderId="35" xfId="1" applyNumberFormat="1" applyFont="1" applyFill="1" applyBorder="1" applyAlignment="1">
      <alignment vertical="center"/>
    </xf>
    <xf numFmtId="0" fontId="7" fillId="0" borderId="2" xfId="1" applyFont="1" applyFill="1" applyBorder="1"/>
    <xf numFmtId="3" fontId="3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2" fontId="4" fillId="0" borderId="1" xfId="1" applyNumberFormat="1" applyFont="1" applyFill="1" applyBorder="1" applyAlignment="1">
      <alignment vertical="center"/>
    </xf>
    <xf numFmtId="2" fontId="4" fillId="0" borderId="13" xfId="1" applyNumberFormat="1" applyFont="1" applyFill="1" applyBorder="1" applyAlignment="1">
      <alignment vertical="center"/>
    </xf>
    <xf numFmtId="0" fontId="7" fillId="0" borderId="23" xfId="1" applyFont="1" applyFill="1" applyBorder="1"/>
    <xf numFmtId="3" fontId="5" fillId="0" borderId="3" xfId="1" applyNumberFormat="1" applyFont="1" applyFill="1" applyBorder="1" applyAlignment="1">
      <alignment vertical="center"/>
    </xf>
    <xf numFmtId="0" fontId="1" fillId="0" borderId="9" xfId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vertical="center"/>
    </xf>
    <xf numFmtId="0" fontId="1" fillId="0" borderId="6" xfId="1" applyFont="1" applyBorder="1"/>
    <xf numFmtId="0" fontId="1" fillId="0" borderId="3" xfId="1" applyFont="1" applyBorder="1"/>
    <xf numFmtId="0" fontId="6" fillId="0" borderId="8" xfId="1" applyFont="1" applyFill="1" applyBorder="1"/>
    <xf numFmtId="3" fontId="1" fillId="0" borderId="7" xfId="1" applyNumberFormat="1" applyFont="1" applyFill="1" applyBorder="1" applyAlignment="1">
      <alignment vertical="center"/>
    </xf>
    <xf numFmtId="0" fontId="1" fillId="0" borderId="7" xfId="1" applyFont="1" applyBorder="1"/>
    <xf numFmtId="2" fontId="1" fillId="0" borderId="25" xfId="1" applyNumberFormat="1" applyFont="1" applyFill="1" applyBorder="1" applyAlignment="1">
      <alignment vertical="center"/>
    </xf>
    <xf numFmtId="2" fontId="1" fillId="0" borderId="22" xfId="1" applyNumberFormat="1" applyFont="1" applyFill="1" applyBorder="1" applyAlignment="1">
      <alignment vertical="center"/>
    </xf>
    <xf numFmtId="0" fontId="6" fillId="0" borderId="21" xfId="1" applyFont="1" applyFill="1" applyBorder="1"/>
    <xf numFmtId="3" fontId="1" fillId="0" borderId="10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0" fontId="1" fillId="0" borderId="37" xfId="1" applyFont="1" applyBorder="1"/>
    <xf numFmtId="2" fontId="1" fillId="0" borderId="10" xfId="1" applyNumberFormat="1" applyFont="1" applyFill="1" applyBorder="1" applyAlignment="1">
      <alignment vertical="center"/>
    </xf>
    <xf numFmtId="2" fontId="1" fillId="0" borderId="38" xfId="1" applyNumberFormat="1" applyFont="1" applyFill="1" applyBorder="1" applyAlignment="1">
      <alignment vertical="center"/>
    </xf>
    <xf numFmtId="3" fontId="4" fillId="0" borderId="4" xfId="1" applyNumberFormat="1" applyFont="1" applyFill="1" applyBorder="1" applyAlignment="1">
      <alignment vertical="center"/>
    </xf>
    <xf numFmtId="0" fontId="6" fillId="0" borderId="19" xfId="1" applyFont="1" applyFill="1" applyBorder="1"/>
    <xf numFmtId="3" fontId="1" fillId="0" borderId="5" xfId="1" applyNumberFormat="1" applyFont="1" applyFill="1" applyBorder="1" applyAlignment="1">
      <alignment vertical="center"/>
    </xf>
    <xf numFmtId="0" fontId="1" fillId="0" borderId="5" xfId="1" applyFont="1" applyBorder="1"/>
    <xf numFmtId="3" fontId="1" fillId="0" borderId="5" xfId="1" applyNumberFormat="1" applyFont="1" applyBorder="1"/>
    <xf numFmtId="2" fontId="1" fillId="0" borderId="15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3" fontId="4" fillId="0" borderId="30" xfId="0" applyNumberFormat="1" applyFont="1" applyFill="1" applyBorder="1"/>
    <xf numFmtId="164" fontId="1" fillId="0" borderId="6" xfId="0" applyNumberFormat="1" applyFont="1" applyFill="1" applyBorder="1" applyAlignment="1">
      <alignment vertical="center"/>
    </xf>
    <xf numFmtId="164" fontId="1" fillId="0" borderId="5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3" fontId="1" fillId="0" borderId="6" xfId="0" applyNumberFormat="1" applyFont="1" applyFill="1" applyBorder="1"/>
    <xf numFmtId="2" fontId="1" fillId="0" borderId="22" xfId="0" applyNumberFormat="1" applyFont="1" applyBorder="1"/>
    <xf numFmtId="0" fontId="0" fillId="0" borderId="0" xfId="1" applyFont="1"/>
    <xf numFmtId="2" fontId="0" fillId="0" borderId="0" xfId="1" applyNumberFormat="1" applyFont="1" applyFill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vertical="center"/>
    </xf>
    <xf numFmtId="2" fontId="1" fillId="0" borderId="20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2" fontId="0" fillId="0" borderId="20" xfId="0" applyNumberFormat="1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9" fillId="0" borderId="11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3" fontId="1" fillId="0" borderId="10" xfId="1" applyNumberFormat="1" applyFont="1" applyBorder="1" applyAlignment="1">
      <alignment horizontal="center" vertical="center" wrapText="1"/>
    </xf>
    <xf numFmtId="3" fontId="1" fillId="0" borderId="4" xfId="1" applyNumberFormat="1" applyFont="1" applyBorder="1" applyAlignment="1">
      <alignment horizontal="center" vertical="center" wrapText="1"/>
    </xf>
    <xf numFmtId="3" fontId="1" fillId="0" borderId="7" xfId="1" applyNumberFormat="1" applyFont="1" applyBorder="1" applyAlignment="1">
      <alignment horizontal="center" vertical="center" wrapText="1"/>
    </xf>
    <xf numFmtId="3" fontId="9" fillId="0" borderId="10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2" fontId="1" fillId="0" borderId="10" xfId="1" applyNumberFormat="1" applyFont="1" applyBorder="1" applyAlignment="1">
      <alignment horizontal="center" vertical="top" wrapText="1"/>
    </xf>
    <xf numFmtId="2" fontId="1" fillId="0" borderId="4" xfId="1" applyNumberFormat="1" applyFont="1" applyBorder="1" applyAlignment="1"/>
    <xf numFmtId="2" fontId="1" fillId="0" borderId="20" xfId="1" applyNumberFormat="1" applyFont="1" applyBorder="1" applyAlignment="1">
      <alignment horizontal="center" vertical="top" wrapText="1"/>
    </xf>
    <xf numFmtId="2" fontId="1" fillId="0" borderId="18" xfId="1" applyNumberFormat="1" applyFont="1" applyBorder="1" applyAlignment="1">
      <alignment horizontal="center" vertical="top" wrapText="1"/>
    </xf>
    <xf numFmtId="3" fontId="9" fillId="0" borderId="7" xfId="1" applyNumberFormat="1" applyFont="1" applyBorder="1" applyAlignment="1">
      <alignment horizontal="center" vertical="center" wrapText="1"/>
    </xf>
    <xf numFmtId="164" fontId="9" fillId="0" borderId="4" xfId="1" applyNumberFormat="1" applyFont="1" applyBorder="1" applyAlignment="1">
      <alignment horizontal="center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wrapText="1"/>
    </xf>
    <xf numFmtId="0" fontId="1" fillId="0" borderId="14" xfId="1" applyFont="1" applyBorder="1" applyAlignment="1">
      <alignment horizontal="center" wrapText="1"/>
    </xf>
    <xf numFmtId="2" fontId="1" fillId="0" borderId="35" xfId="1" applyNumberFormat="1" applyFont="1" applyBorder="1" applyAlignment="1">
      <alignment horizontal="center" vertical="center"/>
    </xf>
    <xf numFmtId="2" fontId="1" fillId="0" borderId="16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164" fontId="9" fillId="0" borderId="10" xfId="1" applyNumberFormat="1" applyFont="1" applyBorder="1" applyAlignment="1">
      <alignment horizontal="center" vertical="center" wrapText="1"/>
    </xf>
    <xf numFmtId="0" fontId="1" fillId="0" borderId="0" xfId="1" applyFont="1" applyAlignment="1"/>
    <xf numFmtId="3" fontId="0" fillId="0" borderId="10" xfId="1" applyNumberFormat="1" applyFont="1" applyFill="1" applyBorder="1" applyAlignment="1">
      <alignment horizontal="center" vertical="center" wrapText="1"/>
    </xf>
    <xf numFmtId="3" fontId="1" fillId="0" borderId="4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0" xfId="1" applyNumberFormat="1" applyFont="1" applyFill="1" applyBorder="1" applyAlignment="1">
      <alignment horizontal="center" vertical="center" wrapText="1"/>
    </xf>
    <xf numFmtId="3" fontId="9" fillId="0" borderId="10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2" fontId="1" fillId="0" borderId="10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vertical="center"/>
    </xf>
    <xf numFmtId="2" fontId="0" fillId="0" borderId="20" xfId="1" applyNumberFormat="1" applyFont="1" applyFill="1" applyBorder="1" applyAlignment="1">
      <alignment horizontal="center" vertical="center" wrapText="1"/>
    </xf>
    <xf numFmtId="2" fontId="1" fillId="0" borderId="18" xfId="1" applyNumberFormat="1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top" wrapText="1"/>
    </xf>
    <xf numFmtId="3" fontId="9" fillId="0" borderId="7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164" fontId="9" fillId="0" borderId="7" xfId="0" applyNumberFormat="1" applyFont="1" applyFill="1" applyBorder="1" applyAlignment="1">
      <alignment horizontal="center" vertical="top" wrapText="1"/>
    </xf>
    <xf numFmtId="3" fontId="9" fillId="0" borderId="39" xfId="0" applyNumberFormat="1" applyFont="1" applyFill="1" applyBorder="1" applyAlignment="1">
      <alignment horizontal="center" vertical="center" wrapText="1"/>
    </xf>
    <xf numFmtId="3" fontId="9" fillId="0" borderId="40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0" fontId="0" fillId="0" borderId="0" xfId="1" applyFont="1" applyAlignment="1">
      <alignment vertical="center"/>
    </xf>
    <xf numFmtId="2" fontId="1" fillId="0" borderId="18" xfId="0" applyNumberFormat="1" applyFont="1" applyBorder="1"/>
  </cellXfs>
  <cellStyles count="4">
    <cellStyle name="Normálna" xfId="0" builtinId="0"/>
    <cellStyle name="Normálne 2" xfId="1" xr:uid="{00000000-0005-0000-0000-000001000000}"/>
    <cellStyle name="normálne 2 2" xfId="3" xr:uid="{00000000-0005-0000-0000-000002000000}"/>
    <cellStyle name="normální_Tab.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6"/>
  <sheetViews>
    <sheetView tabSelected="1" view="pageLayout" topLeftCell="A43" zoomScaleNormal="85" workbookViewId="0">
      <selection activeCell="E7" sqref="E7:E8"/>
    </sheetView>
  </sheetViews>
  <sheetFormatPr defaultColWidth="9.140625" defaultRowHeight="12.75" x14ac:dyDescent="0.2"/>
  <cols>
    <col min="1" max="1" width="19" style="1" customWidth="1"/>
    <col min="2" max="2" width="8.140625" style="1" customWidth="1"/>
    <col min="3" max="3" width="9.7109375" style="2" customWidth="1"/>
    <col min="4" max="4" width="6.7109375" style="2" customWidth="1"/>
    <col min="5" max="5" width="6.85546875" style="1" customWidth="1"/>
    <col min="6" max="6" width="5.7109375" style="1" customWidth="1"/>
    <col min="7" max="7" width="8.7109375" style="1" customWidth="1"/>
    <col min="8" max="8" width="8.85546875" style="2" customWidth="1"/>
    <col min="9" max="9" width="8.140625" style="2" customWidth="1"/>
    <col min="10" max="10" width="9.28515625" style="1" customWidth="1"/>
    <col min="11" max="11" width="9.140625" style="1" customWidth="1"/>
    <col min="12" max="16384" width="9.140625" style="1"/>
  </cols>
  <sheetData>
    <row r="1" spans="1:11" s="2" customFormat="1" ht="12.75" customHeight="1" x14ac:dyDescent="0.2">
      <c r="A1" s="31"/>
      <c r="B1" s="29"/>
      <c r="C1" s="30"/>
      <c r="D1" s="29"/>
      <c r="E1" s="29"/>
      <c r="F1" s="29"/>
      <c r="G1" s="28"/>
      <c r="H1" s="29"/>
      <c r="I1" s="29"/>
      <c r="J1" s="29"/>
      <c r="K1" s="28"/>
    </row>
    <row r="2" spans="1:11" s="2" customFormat="1" ht="12.75" customHeight="1" x14ac:dyDescent="0.2">
      <c r="A2" s="217" t="s">
        <v>93</v>
      </c>
      <c r="B2" s="217"/>
      <c r="C2" s="217"/>
      <c r="D2" s="217"/>
      <c r="E2" s="217"/>
      <c r="F2" s="217"/>
      <c r="G2" s="217"/>
      <c r="H2" s="218"/>
      <c r="I2" s="218"/>
      <c r="J2" s="218"/>
      <c r="K2" s="218"/>
    </row>
    <row r="3" spans="1:11" s="2" customFormat="1" ht="13.5" thickBot="1" x14ac:dyDescent="0.25">
      <c r="A3" s="219" t="s">
        <v>92</v>
      </c>
      <c r="B3" s="220"/>
      <c r="C3" s="220"/>
      <c r="D3" s="220"/>
      <c r="E3" s="220"/>
      <c r="F3" s="220"/>
      <c r="G3" s="220"/>
      <c r="H3" s="218"/>
      <c r="I3" s="218"/>
      <c r="J3" s="218"/>
      <c r="K3" s="218"/>
    </row>
    <row r="4" spans="1:11" s="2" customFormat="1" ht="12.75" customHeight="1" x14ac:dyDescent="0.2">
      <c r="A4" s="221" t="s">
        <v>91</v>
      </c>
      <c r="B4" s="224" t="s">
        <v>102</v>
      </c>
      <c r="C4" s="227" t="s">
        <v>90</v>
      </c>
      <c r="D4" s="228" t="s">
        <v>89</v>
      </c>
      <c r="E4" s="228"/>
      <c r="F4" s="228"/>
      <c r="G4" s="230" t="s">
        <v>88</v>
      </c>
      <c r="H4" s="228" t="s">
        <v>87</v>
      </c>
      <c r="I4" s="228"/>
      <c r="J4" s="228"/>
      <c r="K4" s="232" t="s">
        <v>86</v>
      </c>
    </row>
    <row r="5" spans="1:11" s="2" customFormat="1" ht="12.75" customHeight="1" x14ac:dyDescent="0.2">
      <c r="A5" s="222"/>
      <c r="B5" s="225"/>
      <c r="C5" s="225"/>
      <c r="D5" s="229"/>
      <c r="E5" s="229"/>
      <c r="F5" s="229"/>
      <c r="G5" s="231"/>
      <c r="H5" s="229"/>
      <c r="I5" s="229"/>
      <c r="J5" s="229"/>
      <c r="K5" s="233"/>
    </row>
    <row r="6" spans="1:11" s="2" customFormat="1" ht="12.75" customHeight="1" x14ac:dyDescent="0.2">
      <c r="A6" s="222"/>
      <c r="B6" s="225"/>
      <c r="C6" s="225"/>
      <c r="D6" s="229"/>
      <c r="E6" s="229"/>
      <c r="F6" s="229"/>
      <c r="G6" s="231"/>
      <c r="H6" s="229"/>
      <c r="I6" s="229"/>
      <c r="J6" s="229"/>
      <c r="K6" s="233"/>
    </row>
    <row r="7" spans="1:11" s="2" customFormat="1" ht="39" customHeight="1" x14ac:dyDescent="0.2">
      <c r="A7" s="222"/>
      <c r="B7" s="225"/>
      <c r="C7" s="225"/>
      <c r="D7" s="229" t="s">
        <v>85</v>
      </c>
      <c r="E7" s="229" t="s">
        <v>83</v>
      </c>
      <c r="F7" s="229" t="s">
        <v>82</v>
      </c>
      <c r="G7" s="231"/>
      <c r="H7" s="229" t="s">
        <v>84</v>
      </c>
      <c r="I7" s="229" t="s">
        <v>83</v>
      </c>
      <c r="J7" s="229" t="s">
        <v>82</v>
      </c>
      <c r="K7" s="233"/>
    </row>
    <row r="8" spans="1:11" s="2" customFormat="1" ht="12" customHeight="1" thickBot="1" x14ac:dyDescent="0.25">
      <c r="A8" s="223"/>
      <c r="B8" s="226"/>
      <c r="C8" s="226"/>
      <c r="D8" s="234"/>
      <c r="E8" s="234"/>
      <c r="F8" s="234"/>
      <c r="G8" s="27" t="s">
        <v>81</v>
      </c>
      <c r="H8" s="234"/>
      <c r="I8" s="234"/>
      <c r="J8" s="234"/>
      <c r="K8" s="56" t="s">
        <v>81</v>
      </c>
    </row>
    <row r="9" spans="1:11" ht="12.75" customHeight="1" x14ac:dyDescent="0.25">
      <c r="A9" s="57" t="s">
        <v>80</v>
      </c>
      <c r="B9" s="24">
        <v>1</v>
      </c>
      <c r="C9" s="24">
        <v>425155</v>
      </c>
      <c r="D9" s="24">
        <v>1</v>
      </c>
      <c r="E9" s="24">
        <v>0</v>
      </c>
      <c r="F9" s="24">
        <v>1</v>
      </c>
      <c r="G9" s="7">
        <v>100</v>
      </c>
      <c r="H9" s="24">
        <v>425077</v>
      </c>
      <c r="I9" s="24">
        <v>0</v>
      </c>
      <c r="J9" s="24">
        <v>425077</v>
      </c>
      <c r="K9" s="58">
        <v>99.981653749808899</v>
      </c>
    </row>
    <row r="10" spans="1:11" ht="12.75" customHeight="1" x14ac:dyDescent="0.25">
      <c r="A10" s="59" t="s">
        <v>79</v>
      </c>
      <c r="B10" s="8">
        <v>26</v>
      </c>
      <c r="C10" s="8">
        <v>65840</v>
      </c>
      <c r="D10" s="8">
        <v>18</v>
      </c>
      <c r="E10" s="8">
        <v>3</v>
      </c>
      <c r="F10" s="24">
        <v>21</v>
      </c>
      <c r="G10" s="7">
        <v>80.769230769230774</v>
      </c>
      <c r="H10" s="8">
        <v>45459</v>
      </c>
      <c r="I10" s="8">
        <v>7451</v>
      </c>
      <c r="J10" s="24">
        <v>52910</v>
      </c>
      <c r="K10" s="58">
        <v>80.361482381530976</v>
      </c>
    </row>
    <row r="11" spans="1:11" ht="12.75" customHeight="1" x14ac:dyDescent="0.25">
      <c r="A11" s="59" t="s">
        <v>78</v>
      </c>
      <c r="B11" s="8">
        <v>17</v>
      </c>
      <c r="C11" s="8">
        <v>55390</v>
      </c>
      <c r="D11" s="8">
        <v>16</v>
      </c>
      <c r="E11" s="8">
        <v>1</v>
      </c>
      <c r="F11" s="24">
        <v>17</v>
      </c>
      <c r="G11" s="7">
        <v>100</v>
      </c>
      <c r="H11" s="8">
        <v>51603</v>
      </c>
      <c r="I11" s="8">
        <v>764</v>
      </c>
      <c r="J11" s="24">
        <v>52367</v>
      </c>
      <c r="K11" s="58">
        <v>94.542336161762051</v>
      </c>
    </row>
    <row r="12" spans="1:11" ht="12.75" customHeight="1" x14ac:dyDescent="0.25">
      <c r="A12" s="59" t="s">
        <v>77</v>
      </c>
      <c r="B12" s="8">
        <v>29</v>
      </c>
      <c r="C12" s="8">
        <v>54747</v>
      </c>
      <c r="D12" s="8">
        <v>22</v>
      </c>
      <c r="E12" s="8">
        <v>4</v>
      </c>
      <c r="F12" s="24">
        <v>26</v>
      </c>
      <c r="G12" s="7">
        <v>89.65517241379311</v>
      </c>
      <c r="H12" s="8">
        <v>37426</v>
      </c>
      <c r="I12" s="8">
        <v>5074</v>
      </c>
      <c r="J12" s="24">
        <v>42500</v>
      </c>
      <c r="K12" s="58">
        <v>77.629824465267504</v>
      </c>
    </row>
    <row r="13" spans="1:11" ht="12.75" customHeight="1" thickBot="1" x14ac:dyDescent="0.3">
      <c r="A13" s="60"/>
      <c r="B13" s="16"/>
      <c r="C13" s="16"/>
      <c r="D13" s="16"/>
      <c r="E13" s="16"/>
      <c r="F13" s="24"/>
      <c r="G13" s="7"/>
      <c r="H13" s="16"/>
      <c r="I13" s="16"/>
      <c r="J13" s="24"/>
      <c r="K13" s="58"/>
    </row>
    <row r="14" spans="1:11" ht="12.75" customHeight="1" thickBot="1" x14ac:dyDescent="0.3">
      <c r="A14" s="13" t="s">
        <v>76</v>
      </c>
      <c r="B14" s="5">
        <v>73</v>
      </c>
      <c r="C14" s="5">
        <v>601132</v>
      </c>
      <c r="D14" s="5">
        <v>57</v>
      </c>
      <c r="E14" s="5">
        <v>8</v>
      </c>
      <c r="F14" s="5">
        <v>65</v>
      </c>
      <c r="G14" s="4">
        <v>89.041095890410958</v>
      </c>
      <c r="H14" s="5">
        <v>559565</v>
      </c>
      <c r="I14" s="5">
        <v>13289</v>
      </c>
      <c r="J14" s="5">
        <v>572854</v>
      </c>
      <c r="K14" s="61">
        <v>95.295875115615203</v>
      </c>
    </row>
    <row r="15" spans="1:11" ht="12.75" customHeight="1" x14ac:dyDescent="0.25">
      <c r="A15" s="62"/>
      <c r="B15" s="24"/>
      <c r="C15" s="24"/>
      <c r="D15" s="24"/>
      <c r="E15" s="24"/>
      <c r="F15" s="24"/>
      <c r="G15" s="7"/>
      <c r="H15" s="24"/>
      <c r="I15" s="24"/>
      <c r="J15" s="24"/>
      <c r="K15" s="58"/>
    </row>
    <row r="16" spans="1:11" ht="12.75" customHeight="1" x14ac:dyDescent="0.25">
      <c r="A16" s="59" t="s">
        <v>75</v>
      </c>
      <c r="B16" s="8">
        <v>67</v>
      </c>
      <c r="C16" s="8">
        <v>114217</v>
      </c>
      <c r="D16" s="8">
        <v>42</v>
      </c>
      <c r="E16" s="8">
        <v>2</v>
      </c>
      <c r="F16" s="24">
        <v>44</v>
      </c>
      <c r="G16" s="7">
        <v>65.671641791044777</v>
      </c>
      <c r="H16" s="8">
        <v>88398</v>
      </c>
      <c r="I16" s="8">
        <v>843</v>
      </c>
      <c r="J16" s="24">
        <v>89241</v>
      </c>
      <c r="K16" s="58">
        <v>78.132852377491972</v>
      </c>
    </row>
    <row r="17" spans="1:11" ht="12.75" customHeight="1" x14ac:dyDescent="0.25">
      <c r="A17" s="59" t="s">
        <v>74</v>
      </c>
      <c r="B17" s="8">
        <v>36</v>
      </c>
      <c r="C17" s="8">
        <v>94936</v>
      </c>
      <c r="D17" s="8">
        <v>23</v>
      </c>
      <c r="E17" s="8">
        <v>11</v>
      </c>
      <c r="F17" s="24">
        <v>34</v>
      </c>
      <c r="G17" s="7">
        <v>94.444444444444443</v>
      </c>
      <c r="H17" s="8">
        <v>71884</v>
      </c>
      <c r="I17" s="8">
        <v>16576</v>
      </c>
      <c r="J17" s="24">
        <v>88460</v>
      </c>
      <c r="K17" s="58">
        <v>93.178562399932588</v>
      </c>
    </row>
    <row r="18" spans="1:11" ht="12.75" customHeight="1" x14ac:dyDescent="0.25">
      <c r="A18" s="59" t="s">
        <v>73</v>
      </c>
      <c r="B18" s="8">
        <v>24</v>
      </c>
      <c r="C18" s="8">
        <v>45282</v>
      </c>
      <c r="D18" s="8">
        <v>11</v>
      </c>
      <c r="E18" s="8">
        <v>11</v>
      </c>
      <c r="F18" s="24">
        <v>22</v>
      </c>
      <c r="G18" s="7">
        <v>91.666666666666657</v>
      </c>
      <c r="H18" s="8">
        <v>35700</v>
      </c>
      <c r="I18" s="8">
        <v>7317</v>
      </c>
      <c r="J18" s="24">
        <v>43017</v>
      </c>
      <c r="K18" s="58">
        <v>94.998012455280247</v>
      </c>
    </row>
    <row r="19" spans="1:11" ht="12.75" customHeight="1" x14ac:dyDescent="0.25">
      <c r="A19" s="59" t="s">
        <v>72</v>
      </c>
      <c r="B19" s="8">
        <v>27</v>
      </c>
      <c r="C19" s="8">
        <v>63964</v>
      </c>
      <c r="D19" s="8">
        <v>19</v>
      </c>
      <c r="E19" s="8">
        <v>4</v>
      </c>
      <c r="F19" s="24">
        <v>23</v>
      </c>
      <c r="G19" s="7">
        <v>85.18518518518519</v>
      </c>
      <c r="H19" s="8">
        <v>53991</v>
      </c>
      <c r="I19" s="8">
        <v>1641</v>
      </c>
      <c r="J19" s="24">
        <v>55632</v>
      </c>
      <c r="K19" s="58">
        <v>86.973922831592773</v>
      </c>
    </row>
    <row r="20" spans="1:11" ht="12.75" customHeight="1" x14ac:dyDescent="0.25">
      <c r="A20" s="59" t="s">
        <v>71</v>
      </c>
      <c r="B20" s="8">
        <v>31</v>
      </c>
      <c r="C20" s="8">
        <v>60843</v>
      </c>
      <c r="D20" s="8">
        <v>22</v>
      </c>
      <c r="E20" s="8">
        <v>2</v>
      </c>
      <c r="F20" s="24">
        <v>24</v>
      </c>
      <c r="G20" s="7">
        <v>77.41935483870968</v>
      </c>
      <c r="H20" s="8">
        <v>46055</v>
      </c>
      <c r="I20" s="8">
        <v>1652</v>
      </c>
      <c r="J20" s="24">
        <v>47707</v>
      </c>
      <c r="K20" s="58">
        <v>78.410006081225447</v>
      </c>
    </row>
    <row r="21" spans="1:11" ht="12.75" customHeight="1" x14ac:dyDescent="0.25">
      <c r="A21" s="59" t="s">
        <v>70</v>
      </c>
      <c r="B21" s="8">
        <v>21</v>
      </c>
      <c r="C21" s="8">
        <v>47134</v>
      </c>
      <c r="D21" s="8">
        <v>12</v>
      </c>
      <c r="E21" s="8">
        <v>2</v>
      </c>
      <c r="F21" s="24">
        <v>14</v>
      </c>
      <c r="G21" s="7">
        <v>66.666666666666657</v>
      </c>
      <c r="H21" s="8">
        <v>39634</v>
      </c>
      <c r="I21" s="8">
        <v>815</v>
      </c>
      <c r="J21" s="24">
        <v>40449</v>
      </c>
      <c r="K21" s="58">
        <v>85.817032290915265</v>
      </c>
    </row>
    <row r="22" spans="1:11" ht="12.75" customHeight="1" x14ac:dyDescent="0.25">
      <c r="A22" s="59" t="s">
        <v>69</v>
      </c>
      <c r="B22" s="8">
        <v>45</v>
      </c>
      <c r="C22" s="8">
        <v>126822</v>
      </c>
      <c r="D22" s="8">
        <v>31</v>
      </c>
      <c r="E22" s="8">
        <v>7</v>
      </c>
      <c r="F22" s="24">
        <v>38</v>
      </c>
      <c r="G22" s="7">
        <v>84.444444444444443</v>
      </c>
      <c r="H22" s="8">
        <v>96255</v>
      </c>
      <c r="I22" s="8">
        <v>7796</v>
      </c>
      <c r="J22" s="24">
        <v>104051</v>
      </c>
      <c r="K22" s="58">
        <v>82.044913343110821</v>
      </c>
    </row>
    <row r="23" spans="1:11" ht="12.75" customHeight="1" thickBot="1" x14ac:dyDescent="0.3">
      <c r="A23" s="60"/>
      <c r="B23" s="16"/>
      <c r="C23" s="16"/>
      <c r="D23" s="16"/>
      <c r="E23" s="16"/>
      <c r="F23" s="24"/>
      <c r="G23" s="7"/>
      <c r="H23" s="16"/>
      <c r="I23" s="16"/>
      <c r="J23" s="24"/>
      <c r="K23" s="58"/>
    </row>
    <row r="24" spans="1:11" ht="12.75" customHeight="1" thickBot="1" x14ac:dyDescent="0.3">
      <c r="A24" s="13" t="s">
        <v>68</v>
      </c>
      <c r="B24" s="5">
        <v>251</v>
      </c>
      <c r="C24" s="5">
        <v>553198</v>
      </c>
      <c r="D24" s="5">
        <v>160</v>
      </c>
      <c r="E24" s="5">
        <v>39</v>
      </c>
      <c r="F24" s="5">
        <v>199</v>
      </c>
      <c r="G24" s="4">
        <v>79.282868525896404</v>
      </c>
      <c r="H24" s="5">
        <v>431917</v>
      </c>
      <c r="I24" s="5">
        <v>36640</v>
      </c>
      <c r="J24" s="5">
        <v>468557</v>
      </c>
      <c r="K24" s="61">
        <v>84.699691611321811</v>
      </c>
    </row>
    <row r="25" spans="1:11" ht="12.75" customHeight="1" x14ac:dyDescent="0.25">
      <c r="A25" s="62"/>
      <c r="B25" s="24"/>
      <c r="C25" s="24"/>
      <c r="D25" s="24"/>
      <c r="E25" s="24"/>
      <c r="F25" s="24"/>
      <c r="G25" s="7"/>
      <c r="H25" s="24"/>
      <c r="I25" s="24"/>
      <c r="J25" s="24"/>
      <c r="K25" s="58"/>
    </row>
    <row r="26" spans="1:11" ht="12.75" customHeight="1" x14ac:dyDescent="0.25">
      <c r="A26" s="59" t="s">
        <v>67</v>
      </c>
      <c r="B26" s="8">
        <v>43</v>
      </c>
      <c r="C26" s="8">
        <v>38385</v>
      </c>
      <c r="D26" s="8">
        <v>32</v>
      </c>
      <c r="E26" s="8">
        <v>2</v>
      </c>
      <c r="F26" s="24">
        <v>34</v>
      </c>
      <c r="G26" s="7">
        <v>79.069767441860463</v>
      </c>
      <c r="H26" s="8">
        <v>33211</v>
      </c>
      <c r="I26" s="8">
        <v>867</v>
      </c>
      <c r="J26" s="24">
        <v>34078</v>
      </c>
      <c r="K26" s="58">
        <v>88.779471147583692</v>
      </c>
    </row>
    <row r="27" spans="1:11" ht="12.75" customHeight="1" x14ac:dyDescent="0.25">
      <c r="A27" s="59" t="s">
        <v>66</v>
      </c>
      <c r="B27" s="8">
        <v>21</v>
      </c>
      <c r="C27" s="8">
        <v>61422</v>
      </c>
      <c r="D27" s="8">
        <v>14</v>
      </c>
      <c r="E27" s="8">
        <v>3</v>
      </c>
      <c r="F27" s="24">
        <v>17</v>
      </c>
      <c r="G27" s="7">
        <v>80.952380952380949</v>
      </c>
      <c r="H27" s="8">
        <v>49089</v>
      </c>
      <c r="I27" s="8">
        <v>2873</v>
      </c>
      <c r="J27" s="24">
        <v>51962</v>
      </c>
      <c r="K27" s="58">
        <v>84.598352381882719</v>
      </c>
    </row>
    <row r="28" spans="1:11" ht="12.75" customHeight="1" x14ac:dyDescent="0.25">
      <c r="A28" s="59" t="s">
        <v>65</v>
      </c>
      <c r="B28" s="8">
        <v>17</v>
      </c>
      <c r="C28" s="8">
        <v>28527</v>
      </c>
      <c r="D28" s="8">
        <v>13</v>
      </c>
      <c r="E28" s="8">
        <v>3</v>
      </c>
      <c r="F28" s="24">
        <v>16</v>
      </c>
      <c r="G28" s="7">
        <v>94.117647058823522</v>
      </c>
      <c r="H28" s="8">
        <v>20689</v>
      </c>
      <c r="I28" s="8">
        <v>2831</v>
      </c>
      <c r="J28" s="24">
        <v>23520</v>
      </c>
      <c r="K28" s="58">
        <v>82.448206961825647</v>
      </c>
    </row>
    <row r="29" spans="1:11" ht="12.75" customHeight="1" x14ac:dyDescent="0.2">
      <c r="A29" s="63" t="s">
        <v>64</v>
      </c>
      <c r="B29" s="8">
        <v>34</v>
      </c>
      <c r="C29" s="8">
        <v>63119</v>
      </c>
      <c r="D29" s="8">
        <v>23</v>
      </c>
      <c r="E29" s="8">
        <v>5</v>
      </c>
      <c r="F29" s="24">
        <v>28</v>
      </c>
      <c r="G29" s="7">
        <v>82.35294117647058</v>
      </c>
      <c r="H29" s="8">
        <v>46950</v>
      </c>
      <c r="I29" s="8">
        <v>6819</v>
      </c>
      <c r="J29" s="24">
        <v>53769</v>
      </c>
      <c r="K29" s="58">
        <v>85.186710816077564</v>
      </c>
    </row>
    <row r="30" spans="1:11" ht="12.75" customHeight="1" x14ac:dyDescent="0.25">
      <c r="A30" s="59" t="s">
        <v>63</v>
      </c>
      <c r="B30" s="8">
        <v>23</v>
      </c>
      <c r="C30" s="8">
        <v>47573</v>
      </c>
      <c r="D30" s="8">
        <v>23</v>
      </c>
      <c r="E30" s="8">
        <v>0</v>
      </c>
      <c r="F30" s="24">
        <v>23</v>
      </c>
      <c r="G30" s="7">
        <v>100</v>
      </c>
      <c r="H30" s="8">
        <v>45693</v>
      </c>
      <c r="I30" s="8">
        <v>0</v>
      </c>
      <c r="J30" s="24">
        <v>45693</v>
      </c>
      <c r="K30" s="58">
        <v>96.048178588695265</v>
      </c>
    </row>
    <row r="31" spans="1:11" ht="12.75" customHeight="1" x14ac:dyDescent="0.25">
      <c r="A31" s="59" t="s">
        <v>62</v>
      </c>
      <c r="B31" s="8">
        <v>28</v>
      </c>
      <c r="C31" s="8">
        <v>64708</v>
      </c>
      <c r="D31" s="8">
        <v>15</v>
      </c>
      <c r="E31" s="8">
        <v>0</v>
      </c>
      <c r="F31" s="24">
        <v>15</v>
      </c>
      <c r="G31" s="7">
        <v>53.571428571428569</v>
      </c>
      <c r="H31" s="8">
        <v>51598</v>
      </c>
      <c r="I31" s="8">
        <v>379</v>
      </c>
      <c r="J31" s="24">
        <v>51977</v>
      </c>
      <c r="K31" s="58">
        <v>80.325462075786618</v>
      </c>
    </row>
    <row r="32" spans="1:11" ht="12.75" customHeight="1" x14ac:dyDescent="0.25">
      <c r="A32" s="59" t="s">
        <v>61</v>
      </c>
      <c r="B32" s="8">
        <v>52</v>
      </c>
      <c r="C32" s="8">
        <v>139502</v>
      </c>
      <c r="D32" s="8">
        <v>50</v>
      </c>
      <c r="E32" s="8">
        <v>0</v>
      </c>
      <c r="F32" s="24">
        <v>50</v>
      </c>
      <c r="G32" s="7">
        <v>96.15384615384616</v>
      </c>
      <c r="H32" s="8">
        <v>137124</v>
      </c>
      <c r="I32" s="8">
        <v>0</v>
      </c>
      <c r="J32" s="24">
        <v>137124</v>
      </c>
      <c r="K32" s="58">
        <v>98.295364941004422</v>
      </c>
    </row>
    <row r="33" spans="1:11" ht="12.75" customHeight="1" x14ac:dyDescent="0.25">
      <c r="A33" s="59" t="s">
        <v>60</v>
      </c>
      <c r="B33" s="8">
        <v>21</v>
      </c>
      <c r="C33" s="8">
        <v>45641</v>
      </c>
      <c r="D33" s="8">
        <v>13</v>
      </c>
      <c r="E33" s="8">
        <v>4</v>
      </c>
      <c r="F33" s="24">
        <v>17</v>
      </c>
      <c r="G33" s="7">
        <v>80.952380952380949</v>
      </c>
      <c r="H33" s="8">
        <v>32140</v>
      </c>
      <c r="I33" s="8">
        <v>474</v>
      </c>
      <c r="J33" s="24">
        <v>32614</v>
      </c>
      <c r="K33" s="58">
        <v>71.457680594202571</v>
      </c>
    </row>
    <row r="34" spans="1:11" ht="12.75" customHeight="1" thickBot="1" x14ac:dyDescent="0.3">
      <c r="A34" s="59" t="s">
        <v>59</v>
      </c>
      <c r="B34" s="8">
        <v>37</v>
      </c>
      <c r="C34" s="8">
        <v>112515</v>
      </c>
      <c r="D34" s="8">
        <v>28</v>
      </c>
      <c r="E34" s="8">
        <v>7</v>
      </c>
      <c r="F34" s="24">
        <v>35</v>
      </c>
      <c r="G34" s="7">
        <v>94.594594594594597</v>
      </c>
      <c r="H34" s="8">
        <v>100249</v>
      </c>
      <c r="I34" s="8">
        <v>7779</v>
      </c>
      <c r="J34" s="24">
        <v>108028</v>
      </c>
      <c r="K34" s="58">
        <v>96.012087277251922</v>
      </c>
    </row>
    <row r="35" spans="1:11" ht="12.75" customHeight="1" thickBot="1" x14ac:dyDescent="0.3">
      <c r="A35" s="13" t="s">
        <v>58</v>
      </c>
      <c r="B35" s="5">
        <v>276</v>
      </c>
      <c r="C35" s="5">
        <v>601392</v>
      </c>
      <c r="D35" s="5">
        <v>211</v>
      </c>
      <c r="E35" s="5">
        <v>24</v>
      </c>
      <c r="F35" s="5">
        <v>235</v>
      </c>
      <c r="G35" s="4">
        <v>85.14492753623189</v>
      </c>
      <c r="H35" s="5">
        <v>516743</v>
      </c>
      <c r="I35" s="5">
        <v>22022</v>
      </c>
      <c r="J35" s="5">
        <v>538765</v>
      </c>
      <c r="K35" s="61">
        <v>89.586326389443158</v>
      </c>
    </row>
    <row r="36" spans="1:11" ht="12.75" customHeight="1" x14ac:dyDescent="0.25">
      <c r="A36" s="69" t="s">
        <v>57</v>
      </c>
      <c r="B36" s="70">
        <v>41</v>
      </c>
      <c r="C36" s="70">
        <v>107290</v>
      </c>
      <c r="D36" s="70">
        <v>36</v>
      </c>
      <c r="E36" s="70">
        <v>3</v>
      </c>
      <c r="F36" s="70">
        <v>39</v>
      </c>
      <c r="G36" s="71">
        <v>95.121951219512198</v>
      </c>
      <c r="H36" s="70">
        <v>82634</v>
      </c>
      <c r="I36" s="70">
        <v>6084</v>
      </c>
      <c r="J36" s="70">
        <v>88718</v>
      </c>
      <c r="K36" s="72">
        <v>82.689905862615348</v>
      </c>
    </row>
    <row r="37" spans="1:11" ht="12.75" customHeight="1" x14ac:dyDescent="0.25">
      <c r="A37" s="59" t="s">
        <v>56</v>
      </c>
      <c r="B37" s="8">
        <v>89</v>
      </c>
      <c r="C37" s="8">
        <v>119018</v>
      </c>
      <c r="D37" s="8">
        <v>46</v>
      </c>
      <c r="E37" s="8">
        <v>12</v>
      </c>
      <c r="F37" s="8">
        <v>58</v>
      </c>
      <c r="G37" s="7">
        <v>65.168539325842701</v>
      </c>
      <c r="H37" s="8">
        <v>86320</v>
      </c>
      <c r="I37" s="8">
        <v>8705</v>
      </c>
      <c r="J37" s="8">
        <v>95025</v>
      </c>
      <c r="K37" s="58">
        <v>79.840864407064487</v>
      </c>
    </row>
    <row r="38" spans="1:11" ht="12.75" customHeight="1" x14ac:dyDescent="0.25">
      <c r="A38" s="59" t="s">
        <v>55</v>
      </c>
      <c r="B38" s="8">
        <v>62</v>
      </c>
      <c r="C38" s="8">
        <v>163764</v>
      </c>
      <c r="D38" s="8">
        <v>35</v>
      </c>
      <c r="E38" s="8">
        <v>10</v>
      </c>
      <c r="F38" s="8">
        <v>45</v>
      </c>
      <c r="G38" s="7">
        <v>72.58064516129032</v>
      </c>
      <c r="H38" s="8">
        <v>116049</v>
      </c>
      <c r="I38" s="8">
        <v>22496</v>
      </c>
      <c r="J38" s="8">
        <v>138545</v>
      </c>
      <c r="K38" s="58">
        <v>84.600400576439256</v>
      </c>
    </row>
    <row r="39" spans="1:11" ht="12.75" customHeight="1" x14ac:dyDescent="0.25">
      <c r="A39" s="59" t="s">
        <v>54</v>
      </c>
      <c r="B39" s="8">
        <v>62</v>
      </c>
      <c r="C39" s="8">
        <v>148001</v>
      </c>
      <c r="D39" s="8">
        <v>52</v>
      </c>
      <c r="E39" s="8">
        <v>3</v>
      </c>
      <c r="F39" s="8">
        <v>55</v>
      </c>
      <c r="G39" s="7">
        <v>88.709677419354833</v>
      </c>
      <c r="H39" s="8">
        <v>132704</v>
      </c>
      <c r="I39" s="8">
        <v>3336</v>
      </c>
      <c r="J39" s="8">
        <v>136040</v>
      </c>
      <c r="K39" s="58">
        <v>91.918297849338856</v>
      </c>
    </row>
    <row r="40" spans="1:11" ht="12.75" customHeight="1" x14ac:dyDescent="0.25">
      <c r="A40" s="59" t="s">
        <v>53</v>
      </c>
      <c r="B40" s="8">
        <v>13</v>
      </c>
      <c r="C40" s="8">
        <v>54110</v>
      </c>
      <c r="D40" s="8">
        <v>12</v>
      </c>
      <c r="E40" s="8">
        <v>0</v>
      </c>
      <c r="F40" s="8">
        <v>12</v>
      </c>
      <c r="G40" s="7">
        <v>92.307692307692307</v>
      </c>
      <c r="H40" s="8">
        <v>51949</v>
      </c>
      <c r="I40" s="8">
        <v>0</v>
      </c>
      <c r="J40" s="8">
        <v>51949</v>
      </c>
      <c r="K40" s="58">
        <v>96.006283496581034</v>
      </c>
    </row>
    <row r="41" spans="1:11" ht="12.75" customHeight="1" x14ac:dyDescent="0.25">
      <c r="A41" s="59" t="s">
        <v>52</v>
      </c>
      <c r="B41" s="8">
        <v>54</v>
      </c>
      <c r="C41" s="8">
        <v>74058</v>
      </c>
      <c r="D41" s="8">
        <v>51</v>
      </c>
      <c r="E41" s="8">
        <v>1</v>
      </c>
      <c r="F41" s="8">
        <v>52</v>
      </c>
      <c r="G41" s="7">
        <v>96.296296296296291</v>
      </c>
      <c r="H41" s="8">
        <v>66226</v>
      </c>
      <c r="I41" s="8">
        <v>1200</v>
      </c>
      <c r="J41" s="8">
        <v>67426</v>
      </c>
      <c r="K41" s="58">
        <v>91.04485673391126</v>
      </c>
    </row>
    <row r="42" spans="1:11" ht="12.75" customHeight="1" x14ac:dyDescent="0.25">
      <c r="A42" s="59" t="s">
        <v>51</v>
      </c>
      <c r="B42" s="8">
        <v>33</v>
      </c>
      <c r="C42" s="8">
        <v>43109</v>
      </c>
      <c r="D42" s="8">
        <v>23</v>
      </c>
      <c r="E42" s="8">
        <v>4</v>
      </c>
      <c r="F42" s="8">
        <v>27</v>
      </c>
      <c r="G42" s="7">
        <v>81.818181818181827</v>
      </c>
      <c r="H42" s="8">
        <v>30981</v>
      </c>
      <c r="I42" s="8">
        <v>2409</v>
      </c>
      <c r="J42" s="8">
        <v>33390</v>
      </c>
      <c r="K42" s="58">
        <v>77.454823818692148</v>
      </c>
    </row>
    <row r="43" spans="1:11" ht="12.75" customHeight="1" thickBot="1" x14ac:dyDescent="0.3">
      <c r="A43" s="60"/>
      <c r="B43" s="8"/>
      <c r="C43" s="16"/>
      <c r="D43" s="8"/>
      <c r="E43" s="8"/>
      <c r="F43" s="8"/>
      <c r="G43" s="7"/>
      <c r="H43" s="16"/>
      <c r="I43" s="16"/>
      <c r="J43" s="16"/>
      <c r="K43" s="58"/>
    </row>
    <row r="44" spans="1:11" ht="12.75" customHeight="1" thickBot="1" x14ac:dyDescent="0.3">
      <c r="A44" s="13" t="s">
        <v>50</v>
      </c>
      <c r="B44" s="5">
        <v>354</v>
      </c>
      <c r="C44" s="5">
        <v>709350</v>
      </c>
      <c r="D44" s="5">
        <v>255</v>
      </c>
      <c r="E44" s="5">
        <v>33</v>
      </c>
      <c r="F44" s="5">
        <v>288</v>
      </c>
      <c r="G44" s="4">
        <v>81.355932203389841</v>
      </c>
      <c r="H44" s="5">
        <v>566863</v>
      </c>
      <c r="I44" s="5">
        <v>44230</v>
      </c>
      <c r="J44" s="5">
        <v>611093</v>
      </c>
      <c r="K44" s="61">
        <v>86.148304786071762</v>
      </c>
    </row>
    <row r="45" spans="1:11" ht="12.75" customHeight="1" x14ac:dyDescent="0.25">
      <c r="A45" s="62"/>
      <c r="B45" s="8"/>
      <c r="C45" s="24"/>
      <c r="D45" s="8"/>
      <c r="E45" s="8"/>
      <c r="F45" s="8"/>
      <c r="G45" s="7"/>
      <c r="H45" s="24"/>
      <c r="I45" s="24"/>
      <c r="J45" s="24"/>
      <c r="K45" s="58"/>
    </row>
    <row r="46" spans="1:11" ht="12.75" customHeight="1" x14ac:dyDescent="0.25">
      <c r="A46" s="59" t="s">
        <v>49</v>
      </c>
      <c r="B46" s="8">
        <v>12</v>
      </c>
      <c r="C46" s="8">
        <v>30879</v>
      </c>
      <c r="D46" s="8">
        <v>7</v>
      </c>
      <c r="E46" s="8">
        <v>4</v>
      </c>
      <c r="F46" s="8">
        <v>11</v>
      </c>
      <c r="G46" s="7">
        <v>91.666666666666657</v>
      </c>
      <c r="H46" s="8">
        <v>15771</v>
      </c>
      <c r="I46" s="8">
        <v>2944</v>
      </c>
      <c r="J46" s="8">
        <v>18715</v>
      </c>
      <c r="K46" s="58">
        <v>60.607532627351922</v>
      </c>
    </row>
    <row r="47" spans="1:11" ht="12.75" customHeight="1" x14ac:dyDescent="0.25">
      <c r="A47" s="59" t="s">
        <v>48</v>
      </c>
      <c r="B47" s="8">
        <v>23</v>
      </c>
      <c r="C47" s="8">
        <v>92944</v>
      </c>
      <c r="D47" s="8">
        <v>12</v>
      </c>
      <c r="E47" s="8">
        <v>9</v>
      </c>
      <c r="F47" s="8">
        <v>21</v>
      </c>
      <c r="G47" s="7">
        <v>91.304347826086953</v>
      </c>
      <c r="H47" s="8">
        <v>48015</v>
      </c>
      <c r="I47" s="8">
        <v>15633</v>
      </c>
      <c r="J47" s="8">
        <v>63648</v>
      </c>
      <c r="K47" s="58">
        <v>68.479944913065935</v>
      </c>
    </row>
    <row r="48" spans="1:11" ht="12.75" customHeight="1" x14ac:dyDescent="0.25">
      <c r="A48" s="59" t="s">
        <v>47</v>
      </c>
      <c r="B48" s="8">
        <v>24</v>
      </c>
      <c r="C48" s="8">
        <v>39458</v>
      </c>
      <c r="D48" s="8">
        <v>24</v>
      </c>
      <c r="E48" s="8">
        <v>0</v>
      </c>
      <c r="F48" s="8">
        <v>24</v>
      </c>
      <c r="G48" s="7">
        <v>100</v>
      </c>
      <c r="H48" s="8">
        <v>34550</v>
      </c>
      <c r="I48" s="8">
        <v>0</v>
      </c>
      <c r="J48" s="8">
        <v>34550</v>
      </c>
      <c r="K48" s="58">
        <v>87.561457752547014</v>
      </c>
    </row>
    <row r="49" spans="1:11" ht="12.75" customHeight="1" x14ac:dyDescent="0.25">
      <c r="A49" s="59" t="s">
        <v>46</v>
      </c>
      <c r="B49" s="8">
        <v>14</v>
      </c>
      <c r="C49" s="8">
        <v>33944</v>
      </c>
      <c r="D49" s="8">
        <v>8</v>
      </c>
      <c r="E49" s="8">
        <v>6</v>
      </c>
      <c r="F49" s="8">
        <v>14</v>
      </c>
      <c r="G49" s="7">
        <v>100</v>
      </c>
      <c r="H49" s="8">
        <v>21098</v>
      </c>
      <c r="I49" s="8">
        <v>7325</v>
      </c>
      <c r="J49" s="8">
        <v>28423</v>
      </c>
      <c r="K49" s="58">
        <v>83.734975253358471</v>
      </c>
    </row>
    <row r="50" spans="1:11" ht="12.75" customHeight="1" x14ac:dyDescent="0.25">
      <c r="A50" s="59" t="s">
        <v>45</v>
      </c>
      <c r="B50" s="8">
        <v>56</v>
      </c>
      <c r="C50" s="8">
        <v>73549</v>
      </c>
      <c r="D50" s="8">
        <v>42</v>
      </c>
      <c r="E50" s="8">
        <v>8</v>
      </c>
      <c r="F50" s="8">
        <v>50</v>
      </c>
      <c r="G50" s="7">
        <v>89.285714285714292</v>
      </c>
      <c r="H50" s="8">
        <v>67023</v>
      </c>
      <c r="I50" s="8">
        <v>4380</v>
      </c>
      <c r="J50" s="8">
        <v>71403</v>
      </c>
      <c r="K50" s="58">
        <v>97.082217297311999</v>
      </c>
    </row>
    <row r="51" spans="1:11" ht="12.75" customHeight="1" x14ac:dyDescent="0.25">
      <c r="A51" s="59" t="s">
        <v>44</v>
      </c>
      <c r="B51" s="8">
        <v>43</v>
      </c>
      <c r="C51" s="8">
        <v>97671</v>
      </c>
      <c r="D51" s="8">
        <v>42</v>
      </c>
      <c r="E51" s="8">
        <v>0</v>
      </c>
      <c r="F51" s="8">
        <v>42</v>
      </c>
      <c r="G51" s="7">
        <v>97.674418604651152</v>
      </c>
      <c r="H51" s="8">
        <v>97651</v>
      </c>
      <c r="I51" s="8">
        <v>0</v>
      </c>
      <c r="J51" s="8">
        <v>97651</v>
      </c>
      <c r="K51" s="58">
        <v>99.979523092832054</v>
      </c>
    </row>
    <row r="52" spans="1:11" ht="12.75" customHeight="1" x14ac:dyDescent="0.25">
      <c r="A52" s="59" t="s">
        <v>43</v>
      </c>
      <c r="B52" s="8">
        <v>24</v>
      </c>
      <c r="C52" s="8">
        <v>57428</v>
      </c>
      <c r="D52" s="8">
        <v>18</v>
      </c>
      <c r="E52" s="8">
        <v>6</v>
      </c>
      <c r="F52" s="8">
        <v>24</v>
      </c>
      <c r="G52" s="7">
        <v>100</v>
      </c>
      <c r="H52" s="8">
        <v>33980</v>
      </c>
      <c r="I52" s="8">
        <v>8209</v>
      </c>
      <c r="J52" s="8">
        <v>42189</v>
      </c>
      <c r="K52" s="58">
        <v>73.464163822525592</v>
      </c>
    </row>
    <row r="53" spans="1:11" ht="12.75" customHeight="1" x14ac:dyDescent="0.25">
      <c r="A53" s="59" t="s">
        <v>42</v>
      </c>
      <c r="B53" s="8">
        <v>25</v>
      </c>
      <c r="C53" s="8">
        <v>59136</v>
      </c>
      <c r="D53" s="8">
        <v>22</v>
      </c>
      <c r="E53" s="8">
        <v>2</v>
      </c>
      <c r="F53" s="8">
        <v>24</v>
      </c>
      <c r="G53" s="7">
        <v>96</v>
      </c>
      <c r="H53" s="8">
        <v>54527</v>
      </c>
      <c r="I53" s="8">
        <v>1841</v>
      </c>
      <c r="J53" s="8">
        <v>56368</v>
      </c>
      <c r="K53" s="58">
        <v>95.319264069264065</v>
      </c>
    </row>
    <row r="54" spans="1:11" ht="12.75" customHeight="1" x14ac:dyDescent="0.25">
      <c r="A54" s="59" t="s">
        <v>41</v>
      </c>
      <c r="B54" s="8">
        <v>26</v>
      </c>
      <c r="C54" s="8">
        <v>16710</v>
      </c>
      <c r="D54" s="8">
        <v>25</v>
      </c>
      <c r="E54" s="8">
        <v>1</v>
      </c>
      <c r="F54" s="8">
        <v>26</v>
      </c>
      <c r="G54" s="7">
        <v>100</v>
      </c>
      <c r="H54" s="8">
        <v>16411</v>
      </c>
      <c r="I54" s="8">
        <v>75</v>
      </c>
      <c r="J54" s="8">
        <v>16486</v>
      </c>
      <c r="K54" s="58">
        <v>98.659485338120888</v>
      </c>
    </row>
    <row r="55" spans="1:11" ht="12.75" customHeight="1" x14ac:dyDescent="0.25">
      <c r="A55" s="59" t="s">
        <v>40</v>
      </c>
      <c r="B55" s="8">
        <v>15</v>
      </c>
      <c r="C55" s="8">
        <v>35541</v>
      </c>
      <c r="D55" s="8">
        <v>15</v>
      </c>
      <c r="E55" s="8">
        <v>0</v>
      </c>
      <c r="F55" s="8">
        <v>15</v>
      </c>
      <c r="G55" s="7">
        <v>100</v>
      </c>
      <c r="H55" s="8">
        <v>33686</v>
      </c>
      <c r="I55" s="8">
        <v>0</v>
      </c>
      <c r="J55" s="8">
        <v>33686</v>
      </c>
      <c r="K55" s="58">
        <v>94.780675839171664</v>
      </c>
    </row>
    <row r="56" spans="1:11" ht="12.75" customHeight="1" x14ac:dyDescent="0.25">
      <c r="A56" s="59" t="s">
        <v>39</v>
      </c>
      <c r="B56" s="8">
        <v>53</v>
      </c>
      <c r="C56" s="8">
        <v>156869</v>
      </c>
      <c r="D56" s="8">
        <v>42</v>
      </c>
      <c r="E56" s="8">
        <v>5</v>
      </c>
      <c r="F56" s="8">
        <v>47</v>
      </c>
      <c r="G56" s="7">
        <v>88.679245283018872</v>
      </c>
      <c r="H56" s="8">
        <v>134080</v>
      </c>
      <c r="I56" s="8">
        <v>8078</v>
      </c>
      <c r="J56" s="8">
        <v>142158</v>
      </c>
      <c r="K56" s="58">
        <v>90.622111443306196</v>
      </c>
    </row>
    <row r="57" spans="1:11" ht="12.75" customHeight="1" thickBot="1" x14ac:dyDescent="0.3">
      <c r="A57" s="60"/>
      <c r="B57" s="8"/>
      <c r="C57" s="16"/>
      <c r="D57" s="8"/>
      <c r="E57" s="8"/>
      <c r="F57" s="8"/>
      <c r="G57" s="7"/>
      <c r="H57" s="16"/>
      <c r="I57" s="16"/>
      <c r="J57" s="16"/>
      <c r="K57" s="58"/>
    </row>
    <row r="58" spans="1:11" ht="12.75" customHeight="1" thickBot="1" x14ac:dyDescent="0.3">
      <c r="A58" s="13" t="s">
        <v>38</v>
      </c>
      <c r="B58" s="5">
        <v>315</v>
      </c>
      <c r="C58" s="5">
        <v>694129</v>
      </c>
      <c r="D58" s="5">
        <v>257</v>
      </c>
      <c r="E58" s="5">
        <v>41</v>
      </c>
      <c r="F58" s="5">
        <v>298</v>
      </c>
      <c r="G58" s="4">
        <v>94.603174603174594</v>
      </c>
      <c r="H58" s="5">
        <v>556792</v>
      </c>
      <c r="I58" s="5">
        <v>48485</v>
      </c>
      <c r="J58" s="5">
        <v>605277</v>
      </c>
      <c r="K58" s="61">
        <v>87.199497499744282</v>
      </c>
    </row>
    <row r="59" spans="1:11" ht="12.75" customHeight="1" x14ac:dyDescent="0.25">
      <c r="A59" s="62"/>
      <c r="B59" s="8"/>
      <c r="C59" s="24"/>
      <c r="D59" s="24"/>
      <c r="E59" s="24"/>
      <c r="F59" s="8"/>
      <c r="G59" s="7"/>
      <c r="H59" s="24"/>
      <c r="I59" s="24"/>
      <c r="J59" s="24"/>
      <c r="K59" s="58"/>
    </row>
    <row r="60" spans="1:11" ht="12.75" customHeight="1" x14ac:dyDescent="0.25">
      <c r="A60" s="59" t="s">
        <v>37</v>
      </c>
      <c r="B60" s="8">
        <v>42</v>
      </c>
      <c r="C60" s="8">
        <v>111419</v>
      </c>
      <c r="D60" s="14">
        <v>42</v>
      </c>
      <c r="E60" s="14">
        <v>0</v>
      </c>
      <c r="F60" s="8">
        <v>42</v>
      </c>
      <c r="G60" s="7">
        <v>100</v>
      </c>
      <c r="H60" s="8">
        <v>111129</v>
      </c>
      <c r="I60" s="8">
        <v>77</v>
      </c>
      <c r="J60" s="8">
        <v>111206</v>
      </c>
      <c r="K60" s="58">
        <v>99.808829732810381</v>
      </c>
    </row>
    <row r="61" spans="1:11" ht="12.75" customHeight="1" x14ac:dyDescent="0.25">
      <c r="A61" s="59" t="s">
        <v>36</v>
      </c>
      <c r="B61" s="8">
        <v>15</v>
      </c>
      <c r="C61" s="8">
        <v>17046</v>
      </c>
      <c r="D61" s="14">
        <v>10</v>
      </c>
      <c r="E61" s="14">
        <v>2</v>
      </c>
      <c r="F61" s="8">
        <v>12</v>
      </c>
      <c r="G61" s="7">
        <v>80</v>
      </c>
      <c r="H61" s="8">
        <v>14125</v>
      </c>
      <c r="I61" s="8">
        <v>1498</v>
      </c>
      <c r="J61" s="8">
        <v>15623</v>
      </c>
      <c r="K61" s="58">
        <v>91.652000469318324</v>
      </c>
    </row>
    <row r="62" spans="1:11" ht="12.75" customHeight="1" thickBot="1" x14ac:dyDescent="0.3">
      <c r="A62" s="64" t="s">
        <v>35</v>
      </c>
      <c r="B62" s="65">
        <v>30</v>
      </c>
      <c r="C62" s="65">
        <v>65080</v>
      </c>
      <c r="D62" s="66">
        <v>28</v>
      </c>
      <c r="E62" s="66">
        <v>2</v>
      </c>
      <c r="F62" s="65">
        <v>30</v>
      </c>
      <c r="G62" s="67">
        <v>100</v>
      </c>
      <c r="H62" s="65">
        <v>56256</v>
      </c>
      <c r="I62" s="65">
        <v>2937</v>
      </c>
      <c r="J62" s="65">
        <v>59193</v>
      </c>
      <c r="K62" s="68">
        <v>90.954210202827284</v>
      </c>
    </row>
    <row r="63" spans="1:11" ht="12.75" customHeight="1" x14ac:dyDescent="0.25">
      <c r="A63" s="25" t="s">
        <v>34</v>
      </c>
      <c r="B63" s="24">
        <v>15</v>
      </c>
      <c r="C63" s="24">
        <v>33173</v>
      </c>
      <c r="D63" s="23">
        <v>5</v>
      </c>
      <c r="E63" s="23">
        <v>8</v>
      </c>
      <c r="F63" s="23">
        <v>13</v>
      </c>
      <c r="G63" s="7">
        <v>86.666666666666671</v>
      </c>
      <c r="H63" s="46">
        <v>22044</v>
      </c>
      <c r="I63" s="46">
        <v>3966</v>
      </c>
      <c r="J63" s="24">
        <v>26010</v>
      </c>
      <c r="K63" s="7">
        <v>78.407138335393242</v>
      </c>
    </row>
    <row r="64" spans="1:11" ht="12.75" customHeight="1" x14ac:dyDescent="0.25">
      <c r="A64" s="18" t="s">
        <v>33</v>
      </c>
      <c r="B64" s="8">
        <v>36</v>
      </c>
      <c r="C64" s="8">
        <v>22674</v>
      </c>
      <c r="D64" s="21">
        <v>16</v>
      </c>
      <c r="E64" s="21">
        <v>15</v>
      </c>
      <c r="F64" s="21">
        <v>31</v>
      </c>
      <c r="G64" s="7">
        <v>86.111111111111114</v>
      </c>
      <c r="H64" s="20">
        <v>15697</v>
      </c>
      <c r="I64" s="20">
        <v>4776</v>
      </c>
      <c r="J64" s="8">
        <v>20473</v>
      </c>
      <c r="K64" s="7">
        <v>90.292846432036683</v>
      </c>
    </row>
    <row r="65" spans="1:11" ht="12.75" customHeight="1" x14ac:dyDescent="0.25">
      <c r="A65" s="18" t="s">
        <v>32</v>
      </c>
      <c r="B65" s="8">
        <v>57</v>
      </c>
      <c r="C65" s="8">
        <v>73287</v>
      </c>
      <c r="D65" s="21">
        <v>24</v>
      </c>
      <c r="E65" s="21">
        <v>4</v>
      </c>
      <c r="F65" s="21">
        <v>28</v>
      </c>
      <c r="G65" s="7">
        <v>49.122807017543856</v>
      </c>
      <c r="H65" s="20">
        <v>51055</v>
      </c>
      <c r="I65" s="20">
        <v>1209</v>
      </c>
      <c r="J65" s="8">
        <v>52264</v>
      </c>
      <c r="K65" s="7">
        <v>71.314148484724441</v>
      </c>
    </row>
    <row r="66" spans="1:11" ht="12.75" customHeight="1" x14ac:dyDescent="0.25">
      <c r="A66" s="18" t="s">
        <v>31</v>
      </c>
      <c r="B66" s="8">
        <v>22</v>
      </c>
      <c r="C66" s="8">
        <v>22893</v>
      </c>
      <c r="D66" s="21">
        <v>13</v>
      </c>
      <c r="E66" s="21">
        <v>1</v>
      </c>
      <c r="F66" s="21">
        <v>14</v>
      </c>
      <c r="G66" s="7">
        <v>63.636363636363633</v>
      </c>
      <c r="H66" s="20">
        <v>16018</v>
      </c>
      <c r="I66" s="20">
        <v>492</v>
      </c>
      <c r="J66" s="8">
        <v>16510</v>
      </c>
      <c r="K66" s="7">
        <v>72.118114707552522</v>
      </c>
    </row>
    <row r="67" spans="1:11" ht="12.75" customHeight="1" x14ac:dyDescent="0.25">
      <c r="A67" s="18" t="s">
        <v>30</v>
      </c>
      <c r="B67" s="8">
        <v>42</v>
      </c>
      <c r="C67" s="8">
        <v>40699</v>
      </c>
      <c r="D67" s="21">
        <v>27</v>
      </c>
      <c r="E67" s="21">
        <v>5</v>
      </c>
      <c r="F67" s="21">
        <v>32</v>
      </c>
      <c r="G67" s="7">
        <v>76.19047619047619</v>
      </c>
      <c r="H67" s="20">
        <v>32173</v>
      </c>
      <c r="I67" s="20">
        <v>889</v>
      </c>
      <c r="J67" s="8">
        <v>33062</v>
      </c>
      <c r="K67" s="7">
        <v>81.235411189464116</v>
      </c>
    </row>
    <row r="68" spans="1:11" ht="12.75" customHeight="1" x14ac:dyDescent="0.25">
      <c r="A68" s="18" t="s">
        <v>29</v>
      </c>
      <c r="B68" s="8">
        <v>107</v>
      </c>
      <c r="C68" s="8">
        <v>82773</v>
      </c>
      <c r="D68" s="21">
        <v>48</v>
      </c>
      <c r="E68" s="21">
        <v>8</v>
      </c>
      <c r="F68" s="21">
        <v>56</v>
      </c>
      <c r="G68" s="7">
        <v>52.336448598130836</v>
      </c>
      <c r="H68" s="20">
        <v>52402</v>
      </c>
      <c r="I68" s="20">
        <v>2419</v>
      </c>
      <c r="J68" s="8">
        <v>54821</v>
      </c>
      <c r="K68" s="7">
        <v>66.230534111364818</v>
      </c>
    </row>
    <row r="69" spans="1:11" ht="12.75" customHeight="1" x14ac:dyDescent="0.25">
      <c r="A69" s="18" t="s">
        <v>28</v>
      </c>
      <c r="B69" s="8">
        <v>71</v>
      </c>
      <c r="C69" s="8">
        <v>46462</v>
      </c>
      <c r="D69" s="21">
        <v>35</v>
      </c>
      <c r="E69" s="21">
        <v>2</v>
      </c>
      <c r="F69" s="21">
        <v>37</v>
      </c>
      <c r="G69" s="7">
        <v>52.112676056338024</v>
      </c>
      <c r="H69" s="20">
        <v>30472</v>
      </c>
      <c r="I69" s="20">
        <v>1540</v>
      </c>
      <c r="J69" s="8">
        <v>32012</v>
      </c>
      <c r="K69" s="7">
        <v>68.899315569712883</v>
      </c>
    </row>
    <row r="70" spans="1:11" ht="12.75" customHeight="1" x14ac:dyDescent="0.25">
      <c r="A70" s="18" t="s">
        <v>27</v>
      </c>
      <c r="B70" s="8">
        <v>26</v>
      </c>
      <c r="C70" s="8">
        <v>67678</v>
      </c>
      <c r="D70" s="21">
        <v>20</v>
      </c>
      <c r="E70" s="21">
        <v>2</v>
      </c>
      <c r="F70" s="21">
        <v>22</v>
      </c>
      <c r="G70" s="7">
        <v>84.615384615384613</v>
      </c>
      <c r="H70" s="20">
        <v>63827</v>
      </c>
      <c r="I70" s="20">
        <v>964</v>
      </c>
      <c r="J70" s="8">
        <v>64791</v>
      </c>
      <c r="K70" s="7">
        <v>95.734212003900822</v>
      </c>
    </row>
    <row r="71" spans="1:11" ht="12.75" customHeight="1" x14ac:dyDescent="0.25">
      <c r="A71" s="18" t="s">
        <v>26</v>
      </c>
      <c r="B71" s="8">
        <v>18</v>
      </c>
      <c r="C71" s="8">
        <v>27381</v>
      </c>
      <c r="D71" s="21">
        <v>14</v>
      </c>
      <c r="E71" s="21">
        <v>1</v>
      </c>
      <c r="F71" s="21">
        <v>15</v>
      </c>
      <c r="G71" s="7">
        <v>83.333333333333343</v>
      </c>
      <c r="H71" s="20">
        <v>23596</v>
      </c>
      <c r="I71" s="20">
        <v>984</v>
      </c>
      <c r="J71" s="8">
        <v>24580</v>
      </c>
      <c r="K71" s="7">
        <v>89.770278660384946</v>
      </c>
    </row>
    <row r="72" spans="1:11" ht="12.75" customHeight="1" x14ac:dyDescent="0.25">
      <c r="A72" s="18" t="s">
        <v>25</v>
      </c>
      <c r="B72" s="8">
        <v>35</v>
      </c>
      <c r="C72" s="8">
        <v>47803</v>
      </c>
      <c r="D72" s="21">
        <v>25</v>
      </c>
      <c r="E72" s="21">
        <v>6</v>
      </c>
      <c r="F72" s="21">
        <v>31</v>
      </c>
      <c r="G72" s="7">
        <v>88.571428571428569</v>
      </c>
      <c r="H72" s="20">
        <v>41925</v>
      </c>
      <c r="I72" s="20">
        <v>2140</v>
      </c>
      <c r="J72" s="8">
        <v>44065</v>
      </c>
      <c r="K72" s="7">
        <v>92.180407087421287</v>
      </c>
    </row>
    <row r="73" spans="1:11" ht="12.75" customHeight="1" thickBot="1" x14ac:dyDescent="0.3">
      <c r="A73" s="17"/>
      <c r="B73" s="8"/>
      <c r="C73" s="16"/>
      <c r="D73" s="26"/>
      <c r="E73" s="26"/>
      <c r="F73" s="26"/>
      <c r="G73" s="7"/>
      <c r="H73" s="20"/>
      <c r="I73" s="20"/>
      <c r="J73" s="20"/>
      <c r="K73" s="7"/>
    </row>
    <row r="74" spans="1:11" ht="12.75" customHeight="1" thickBot="1" x14ac:dyDescent="0.3">
      <c r="A74" s="13" t="s">
        <v>24</v>
      </c>
      <c r="B74" s="5">
        <v>516</v>
      </c>
      <c r="C74" s="5">
        <v>658368</v>
      </c>
      <c r="D74" s="5">
        <v>307</v>
      </c>
      <c r="E74" s="5">
        <v>56</v>
      </c>
      <c r="F74" s="5">
        <v>363</v>
      </c>
      <c r="G74" s="4">
        <v>70.348837209302332</v>
      </c>
      <c r="H74" s="19">
        <v>530719</v>
      </c>
      <c r="I74" s="19">
        <v>23891</v>
      </c>
      <c r="J74" s="19">
        <v>554610</v>
      </c>
      <c r="K74" s="4">
        <v>84.240121026538347</v>
      </c>
    </row>
    <row r="75" spans="1:11" ht="12.75" customHeight="1" x14ac:dyDescent="0.25">
      <c r="A75" s="25"/>
      <c r="B75" s="8"/>
      <c r="C75" s="24"/>
      <c r="D75" s="23"/>
      <c r="E75" s="23"/>
      <c r="F75" s="22"/>
      <c r="G75" s="7"/>
      <c r="H75" s="20"/>
      <c r="I75" s="20"/>
      <c r="J75" s="20"/>
      <c r="K75" s="7"/>
    </row>
    <row r="76" spans="1:11" ht="12.75" customHeight="1" x14ac:dyDescent="0.25">
      <c r="A76" s="18" t="s">
        <v>23</v>
      </c>
      <c r="B76" s="8">
        <v>86</v>
      </c>
      <c r="C76" s="8">
        <v>76455</v>
      </c>
      <c r="D76" s="21">
        <v>46</v>
      </c>
      <c r="E76" s="21">
        <v>13</v>
      </c>
      <c r="F76" s="21">
        <v>59</v>
      </c>
      <c r="G76" s="7">
        <v>68.604651162790702</v>
      </c>
      <c r="H76" s="20">
        <v>55408</v>
      </c>
      <c r="I76" s="20">
        <v>6643</v>
      </c>
      <c r="J76" s="20">
        <v>62051</v>
      </c>
      <c r="K76" s="7">
        <v>81.160159570989478</v>
      </c>
    </row>
    <row r="77" spans="1:11" ht="12.75" customHeight="1" x14ac:dyDescent="0.25">
      <c r="A77" s="18" t="s">
        <v>22</v>
      </c>
      <c r="B77" s="8">
        <v>62</v>
      </c>
      <c r="C77" s="8">
        <v>64620</v>
      </c>
      <c r="D77" s="21">
        <v>31</v>
      </c>
      <c r="E77" s="21">
        <v>3</v>
      </c>
      <c r="F77" s="21">
        <v>34</v>
      </c>
      <c r="G77" s="7">
        <v>54.838709677419352</v>
      </c>
      <c r="H77" s="20">
        <v>52824</v>
      </c>
      <c r="I77" s="20">
        <v>1975</v>
      </c>
      <c r="J77" s="20">
        <v>54799</v>
      </c>
      <c r="K77" s="7">
        <v>84.801918910554008</v>
      </c>
    </row>
    <row r="78" spans="1:11" ht="12.75" customHeight="1" x14ac:dyDescent="0.25">
      <c r="A78" s="18" t="s">
        <v>21</v>
      </c>
      <c r="B78" s="8">
        <v>42</v>
      </c>
      <c r="C78" s="8">
        <v>65129</v>
      </c>
      <c r="D78" s="21">
        <v>25</v>
      </c>
      <c r="E78" s="21">
        <v>6</v>
      </c>
      <c r="F78" s="21">
        <v>31</v>
      </c>
      <c r="G78" s="7">
        <v>73.80952380952381</v>
      </c>
      <c r="H78" s="20">
        <v>45358</v>
      </c>
      <c r="I78" s="20">
        <v>6668</v>
      </c>
      <c r="J78" s="20">
        <v>52026</v>
      </c>
      <c r="K78" s="7">
        <v>79.88146601360377</v>
      </c>
    </row>
    <row r="79" spans="1:11" ht="12.75" customHeight="1" x14ac:dyDescent="0.25">
      <c r="A79" s="18" t="s">
        <v>20</v>
      </c>
      <c r="B79" s="8">
        <v>33</v>
      </c>
      <c r="C79" s="8">
        <v>32266</v>
      </c>
      <c r="D79" s="21">
        <v>14</v>
      </c>
      <c r="E79" s="21">
        <v>11</v>
      </c>
      <c r="F79" s="21">
        <v>25</v>
      </c>
      <c r="G79" s="7">
        <v>75.757575757575751</v>
      </c>
      <c r="H79" s="20">
        <v>22772</v>
      </c>
      <c r="I79" s="20">
        <v>4811</v>
      </c>
      <c r="J79" s="20">
        <v>27583</v>
      </c>
      <c r="K79" s="7">
        <v>85.486270377487145</v>
      </c>
    </row>
    <row r="80" spans="1:11" ht="12.75" customHeight="1" x14ac:dyDescent="0.25">
      <c r="A80" s="18" t="s">
        <v>19</v>
      </c>
      <c r="B80" s="8">
        <v>23</v>
      </c>
      <c r="C80" s="8">
        <v>12392</v>
      </c>
      <c r="D80" s="21">
        <v>6</v>
      </c>
      <c r="E80" s="21">
        <v>4</v>
      </c>
      <c r="F80" s="21">
        <v>10</v>
      </c>
      <c r="G80" s="7">
        <v>43.478260869565219</v>
      </c>
      <c r="H80" s="20">
        <v>7424</v>
      </c>
      <c r="I80" s="20">
        <v>1715</v>
      </c>
      <c r="J80" s="20">
        <v>9139</v>
      </c>
      <c r="K80" s="7">
        <v>73.749193027759844</v>
      </c>
    </row>
    <row r="81" spans="1:11" ht="12.75" customHeight="1" x14ac:dyDescent="0.25">
      <c r="A81" s="18" t="s">
        <v>18</v>
      </c>
      <c r="B81" s="8">
        <v>29</v>
      </c>
      <c r="C81" s="8">
        <v>104320</v>
      </c>
      <c r="D81" s="21">
        <v>27</v>
      </c>
      <c r="E81" s="21">
        <v>1</v>
      </c>
      <c r="F81" s="21">
        <v>28</v>
      </c>
      <c r="G81" s="7">
        <v>96.551724137931032</v>
      </c>
      <c r="H81" s="20">
        <v>96215</v>
      </c>
      <c r="I81" s="20">
        <v>1595</v>
      </c>
      <c r="J81" s="20">
        <v>97810</v>
      </c>
      <c r="K81" s="7">
        <v>93.759585889570545</v>
      </c>
    </row>
    <row r="82" spans="1:11" ht="12.75" customHeight="1" x14ac:dyDescent="0.25">
      <c r="A82" s="18" t="s">
        <v>17</v>
      </c>
      <c r="B82" s="8">
        <v>91</v>
      </c>
      <c r="C82" s="8">
        <v>163743</v>
      </c>
      <c r="D82" s="21">
        <v>34</v>
      </c>
      <c r="E82" s="21">
        <v>16</v>
      </c>
      <c r="F82" s="21">
        <v>50</v>
      </c>
      <c r="G82" s="7">
        <v>54.945054945054949</v>
      </c>
      <c r="H82" s="20">
        <v>113643</v>
      </c>
      <c r="I82" s="20">
        <v>7084</v>
      </c>
      <c r="J82" s="20">
        <v>120727</v>
      </c>
      <c r="K82" s="7">
        <v>73.729564011896684</v>
      </c>
    </row>
    <row r="83" spans="1:11" ht="12.75" customHeight="1" x14ac:dyDescent="0.25">
      <c r="A83" s="18" t="s">
        <v>16</v>
      </c>
      <c r="B83" s="8">
        <v>43</v>
      </c>
      <c r="C83" s="8">
        <v>55351</v>
      </c>
      <c r="D83" s="21">
        <v>13</v>
      </c>
      <c r="E83" s="21">
        <v>8</v>
      </c>
      <c r="F83" s="21">
        <v>21</v>
      </c>
      <c r="G83" s="7">
        <v>48.837209302325576</v>
      </c>
      <c r="H83" s="20">
        <v>27180</v>
      </c>
      <c r="I83" s="20">
        <v>3996</v>
      </c>
      <c r="J83" s="20">
        <v>31176</v>
      </c>
      <c r="K83" s="7">
        <v>56.324185651569081</v>
      </c>
    </row>
    <row r="84" spans="1:11" ht="12.75" customHeight="1" x14ac:dyDescent="0.25">
      <c r="A84" s="18" t="s">
        <v>15</v>
      </c>
      <c r="B84" s="8">
        <v>34</v>
      </c>
      <c r="C84" s="8">
        <v>39204</v>
      </c>
      <c r="D84" s="21">
        <v>8</v>
      </c>
      <c r="E84" s="21">
        <v>1</v>
      </c>
      <c r="F84" s="21">
        <v>9</v>
      </c>
      <c r="G84" s="7">
        <v>26.47058823529412</v>
      </c>
      <c r="H84" s="20">
        <v>29296</v>
      </c>
      <c r="I84" s="20">
        <v>2048</v>
      </c>
      <c r="J84" s="20">
        <v>31344</v>
      </c>
      <c r="K84" s="7">
        <v>79.95102540557086</v>
      </c>
    </row>
    <row r="85" spans="1:11" ht="12.75" customHeight="1" x14ac:dyDescent="0.25">
      <c r="A85" s="18" t="s">
        <v>14</v>
      </c>
      <c r="B85" s="8">
        <v>44</v>
      </c>
      <c r="C85" s="8">
        <v>51373</v>
      </c>
      <c r="D85" s="21">
        <v>23</v>
      </c>
      <c r="E85" s="21">
        <v>7</v>
      </c>
      <c r="F85" s="21">
        <v>30</v>
      </c>
      <c r="G85" s="7">
        <v>68.181818181818173</v>
      </c>
      <c r="H85" s="20">
        <v>32981</v>
      </c>
      <c r="I85" s="20">
        <v>4040</v>
      </c>
      <c r="J85" s="20">
        <v>37021</v>
      </c>
      <c r="K85" s="7">
        <v>72.063146010550298</v>
      </c>
    </row>
    <row r="86" spans="1:11" ht="12.75" customHeight="1" x14ac:dyDescent="0.25">
      <c r="A86" s="18" t="s">
        <v>13</v>
      </c>
      <c r="B86" s="8">
        <v>43</v>
      </c>
      <c r="C86" s="8">
        <v>20902</v>
      </c>
      <c r="D86" s="21">
        <v>14</v>
      </c>
      <c r="E86" s="21">
        <v>4</v>
      </c>
      <c r="F86" s="21">
        <v>18</v>
      </c>
      <c r="G86" s="7">
        <v>41.860465116279073</v>
      </c>
      <c r="H86" s="20">
        <v>14922</v>
      </c>
      <c r="I86" s="20">
        <v>835</v>
      </c>
      <c r="J86" s="20">
        <v>15757</v>
      </c>
      <c r="K86" s="7">
        <v>75.385130609511052</v>
      </c>
    </row>
    <row r="87" spans="1:11" ht="12.75" customHeight="1" x14ac:dyDescent="0.25">
      <c r="A87" s="18" t="s">
        <v>12</v>
      </c>
      <c r="B87" s="8">
        <v>68</v>
      </c>
      <c r="C87" s="8">
        <v>33399</v>
      </c>
      <c r="D87" s="21">
        <v>27</v>
      </c>
      <c r="E87" s="21">
        <v>8</v>
      </c>
      <c r="F87" s="21">
        <v>35</v>
      </c>
      <c r="G87" s="7">
        <v>51.470588235294116</v>
      </c>
      <c r="H87" s="20">
        <v>23784</v>
      </c>
      <c r="I87" s="20">
        <v>1933</v>
      </c>
      <c r="J87" s="20">
        <v>25717</v>
      </c>
      <c r="K87" s="7">
        <v>76.999311356627445</v>
      </c>
    </row>
    <row r="88" spans="1:11" ht="12.75" customHeight="1" thickBot="1" x14ac:dyDescent="0.3">
      <c r="A88" s="18" t="s">
        <v>11</v>
      </c>
      <c r="B88" s="8">
        <v>68</v>
      </c>
      <c r="C88" s="8">
        <v>77591</v>
      </c>
      <c r="D88" s="21">
        <v>32</v>
      </c>
      <c r="E88" s="21">
        <v>5</v>
      </c>
      <c r="F88" s="21">
        <v>37</v>
      </c>
      <c r="G88" s="7">
        <v>54.411764705882348</v>
      </c>
      <c r="H88" s="20">
        <v>40250</v>
      </c>
      <c r="I88" s="20">
        <v>1984</v>
      </c>
      <c r="J88" s="20">
        <v>42234</v>
      </c>
      <c r="K88" s="7">
        <v>54.431570671856278</v>
      </c>
    </row>
    <row r="89" spans="1:11" ht="12.75" customHeight="1" thickBot="1" x14ac:dyDescent="0.3">
      <c r="A89" s="13" t="s">
        <v>10</v>
      </c>
      <c r="B89" s="5">
        <v>666</v>
      </c>
      <c r="C89" s="5">
        <v>796745</v>
      </c>
      <c r="D89" s="5">
        <v>300</v>
      </c>
      <c r="E89" s="5">
        <v>87</v>
      </c>
      <c r="F89" s="5">
        <v>387</v>
      </c>
      <c r="G89" s="4">
        <v>58.108108108108105</v>
      </c>
      <c r="H89" s="19">
        <v>562057</v>
      </c>
      <c r="I89" s="19">
        <v>45327</v>
      </c>
      <c r="J89" s="19">
        <v>607384</v>
      </c>
      <c r="K89" s="4">
        <v>76.233173725596018</v>
      </c>
    </row>
    <row r="90" spans="1:11" ht="12.75" customHeight="1" x14ac:dyDescent="0.25">
      <c r="A90" s="18" t="s">
        <v>9</v>
      </c>
      <c r="B90" s="8">
        <v>20</v>
      </c>
      <c r="C90" s="8">
        <v>31006</v>
      </c>
      <c r="D90" s="14">
        <v>10</v>
      </c>
      <c r="E90" s="14">
        <v>3</v>
      </c>
      <c r="F90" s="14">
        <v>13</v>
      </c>
      <c r="G90" s="7">
        <v>65</v>
      </c>
      <c r="H90" s="8">
        <v>16439</v>
      </c>
      <c r="I90" s="8">
        <v>1403</v>
      </c>
      <c r="J90" s="8">
        <v>17842</v>
      </c>
      <c r="K90" s="7">
        <v>57.54370121911888</v>
      </c>
    </row>
    <row r="91" spans="1:11" ht="12.75" customHeight="1" x14ac:dyDescent="0.25">
      <c r="A91" s="18" t="s">
        <v>8</v>
      </c>
      <c r="B91" s="8">
        <v>1</v>
      </c>
      <c r="C91" s="8">
        <v>235006</v>
      </c>
      <c r="D91" s="14">
        <v>1</v>
      </c>
      <c r="E91" s="14">
        <v>0</v>
      </c>
      <c r="F91" s="14">
        <v>1</v>
      </c>
      <c r="G91" s="7">
        <v>100</v>
      </c>
      <c r="H91" s="8">
        <v>234905</v>
      </c>
      <c r="I91" s="8">
        <v>0</v>
      </c>
      <c r="J91" s="8">
        <v>234905</v>
      </c>
      <c r="K91" s="7">
        <v>99.957022373896848</v>
      </c>
    </row>
    <row r="92" spans="1:11" ht="12.75" customHeight="1" x14ac:dyDescent="0.25">
      <c r="A92" s="18" t="s">
        <v>7</v>
      </c>
      <c r="B92" s="8">
        <v>114</v>
      </c>
      <c r="C92" s="8">
        <v>110221</v>
      </c>
      <c r="D92" s="14">
        <v>47</v>
      </c>
      <c r="E92" s="14">
        <v>26</v>
      </c>
      <c r="F92" s="14">
        <v>73</v>
      </c>
      <c r="G92" s="7">
        <v>64.035087719298247</v>
      </c>
      <c r="H92" s="8">
        <v>47031</v>
      </c>
      <c r="I92" s="8">
        <v>17119</v>
      </c>
      <c r="J92" s="8">
        <v>64150</v>
      </c>
      <c r="K92" s="7">
        <v>58.201250215476172</v>
      </c>
    </row>
    <row r="93" spans="1:11" ht="12.75" customHeight="1" x14ac:dyDescent="0.25">
      <c r="A93" s="18" t="s">
        <v>6</v>
      </c>
      <c r="B93" s="8">
        <v>78</v>
      </c>
      <c r="C93" s="8">
        <v>109322</v>
      </c>
      <c r="D93" s="14">
        <v>48</v>
      </c>
      <c r="E93" s="14">
        <v>1</v>
      </c>
      <c r="F93" s="14">
        <v>49</v>
      </c>
      <c r="G93" s="7">
        <v>62.820512820512818</v>
      </c>
      <c r="H93" s="8">
        <v>74780</v>
      </c>
      <c r="I93" s="8">
        <v>53</v>
      </c>
      <c r="J93" s="8">
        <v>74833</v>
      </c>
      <c r="K93" s="7">
        <v>68.451912698267506</v>
      </c>
    </row>
    <row r="94" spans="1:11" ht="12.75" customHeight="1" x14ac:dyDescent="0.25">
      <c r="A94" s="18" t="s">
        <v>5</v>
      </c>
      <c r="B94" s="8">
        <v>62</v>
      </c>
      <c r="C94" s="8">
        <v>61902</v>
      </c>
      <c r="D94" s="14">
        <v>37</v>
      </c>
      <c r="E94" s="14">
        <v>9</v>
      </c>
      <c r="F94" s="14">
        <v>46</v>
      </c>
      <c r="G94" s="7">
        <v>74.193548387096769</v>
      </c>
      <c r="H94" s="8">
        <v>44753</v>
      </c>
      <c r="I94" s="8">
        <v>3961</v>
      </c>
      <c r="J94" s="8">
        <v>48714</v>
      </c>
      <c r="K94" s="7">
        <v>78.695357177474065</v>
      </c>
    </row>
    <row r="95" spans="1:11" ht="12.75" customHeight="1" x14ac:dyDescent="0.25">
      <c r="A95" s="18" t="s">
        <v>4</v>
      </c>
      <c r="B95" s="8">
        <v>47</v>
      </c>
      <c r="C95" s="8">
        <v>23447</v>
      </c>
      <c r="D95" s="14">
        <v>30</v>
      </c>
      <c r="E95" s="14">
        <v>0</v>
      </c>
      <c r="F95" s="14">
        <v>30</v>
      </c>
      <c r="G95" s="7">
        <v>63.829787234042556</v>
      </c>
      <c r="H95" s="8">
        <v>16788</v>
      </c>
      <c r="I95" s="8">
        <v>0</v>
      </c>
      <c r="J95" s="8">
        <v>16788</v>
      </c>
      <c r="K95" s="7">
        <v>71.599778223226849</v>
      </c>
    </row>
    <row r="96" spans="1:11" ht="12.75" customHeight="1" x14ac:dyDescent="0.25">
      <c r="A96" s="18" t="s">
        <v>3</v>
      </c>
      <c r="B96" s="8">
        <v>36</v>
      </c>
      <c r="C96" s="8">
        <v>95144</v>
      </c>
      <c r="D96" s="14">
        <v>17</v>
      </c>
      <c r="E96" s="14">
        <v>10</v>
      </c>
      <c r="F96" s="14">
        <v>27</v>
      </c>
      <c r="G96" s="7">
        <v>75</v>
      </c>
      <c r="H96" s="8">
        <v>72628</v>
      </c>
      <c r="I96" s="8">
        <v>10150</v>
      </c>
      <c r="J96" s="8">
        <v>82778</v>
      </c>
      <c r="K96" s="7">
        <v>87.002858824518626</v>
      </c>
    </row>
    <row r="97" spans="1:11" ht="12.75" customHeight="1" x14ac:dyDescent="0.25">
      <c r="A97" s="18" t="s">
        <v>2</v>
      </c>
      <c r="B97" s="8">
        <v>82</v>
      </c>
      <c r="C97" s="8">
        <v>104460</v>
      </c>
      <c r="D97" s="14">
        <v>59</v>
      </c>
      <c r="E97" s="14">
        <v>9</v>
      </c>
      <c r="F97" s="14">
        <v>68</v>
      </c>
      <c r="G97" s="7">
        <v>82.926829268292678</v>
      </c>
      <c r="H97" s="8">
        <v>66006</v>
      </c>
      <c r="I97" s="8">
        <v>4533</v>
      </c>
      <c r="J97" s="8">
        <v>70539</v>
      </c>
      <c r="K97" s="7">
        <v>67.527283170591616</v>
      </c>
    </row>
    <row r="98" spans="1:11" ht="12.75" customHeight="1" thickBot="1" x14ac:dyDescent="0.3">
      <c r="A98" s="17"/>
      <c r="B98" s="8"/>
      <c r="C98" s="16"/>
      <c r="D98" s="15"/>
      <c r="E98" s="15"/>
      <c r="F98" s="14"/>
      <c r="G98" s="7"/>
      <c r="H98" s="8"/>
      <c r="I98" s="8"/>
      <c r="J98" s="8"/>
      <c r="K98" s="7"/>
    </row>
    <row r="99" spans="1:11" ht="12.75" customHeight="1" thickBot="1" x14ac:dyDescent="0.3">
      <c r="A99" s="13" t="s">
        <v>1</v>
      </c>
      <c r="B99" s="5">
        <v>440</v>
      </c>
      <c r="C99" s="5">
        <v>770508</v>
      </c>
      <c r="D99" s="5">
        <v>249</v>
      </c>
      <c r="E99" s="5">
        <v>58</v>
      </c>
      <c r="F99" s="5">
        <v>307</v>
      </c>
      <c r="G99" s="4">
        <v>69.77272727272728</v>
      </c>
      <c r="H99" s="5">
        <v>573330</v>
      </c>
      <c r="I99" s="5">
        <v>37219</v>
      </c>
      <c r="J99" s="5">
        <v>610549</v>
      </c>
      <c r="K99" s="4">
        <v>79.239800235688662</v>
      </c>
    </row>
    <row r="100" spans="1:11" ht="12.75" customHeight="1" thickBot="1" x14ac:dyDescent="0.3">
      <c r="A100" s="12"/>
      <c r="B100" s="8"/>
      <c r="C100" s="11"/>
      <c r="D100" s="10"/>
      <c r="E100" s="10"/>
      <c r="F100" s="9"/>
      <c r="G100" s="7"/>
      <c r="H100" s="8"/>
      <c r="I100" s="8"/>
      <c r="J100" s="8"/>
      <c r="K100" s="7"/>
    </row>
    <row r="101" spans="1:11" ht="12.75" customHeight="1" thickBot="1" x14ac:dyDescent="0.25">
      <c r="A101" s="6" t="s">
        <v>0</v>
      </c>
      <c r="B101" s="5">
        <v>2891</v>
      </c>
      <c r="C101" s="5">
        <v>5384822</v>
      </c>
      <c r="D101" s="5">
        <v>1796</v>
      </c>
      <c r="E101" s="5">
        <v>346</v>
      </c>
      <c r="F101" s="5">
        <v>2142</v>
      </c>
      <c r="G101" s="4">
        <v>74.092009685230025</v>
      </c>
      <c r="H101" s="5">
        <v>4297986</v>
      </c>
      <c r="I101" s="5">
        <v>271103</v>
      </c>
      <c r="J101" s="5">
        <v>4569089</v>
      </c>
      <c r="K101" s="4">
        <v>84.851254136162709</v>
      </c>
    </row>
    <row r="102" spans="1:11" ht="12.75" customHeight="1" x14ac:dyDescent="0.2"/>
    <row r="103" spans="1:11" x14ac:dyDescent="0.2">
      <c r="C103" s="1"/>
      <c r="D103" s="1"/>
      <c r="H103" s="1"/>
      <c r="I103" s="1"/>
    </row>
    <row r="104" spans="1:11" x14ac:dyDescent="0.2">
      <c r="C104" s="1"/>
      <c r="D104" s="1"/>
      <c r="H104" s="1"/>
      <c r="I104" s="1"/>
    </row>
    <row r="105" spans="1:11" x14ac:dyDescent="0.2">
      <c r="C105" s="1"/>
      <c r="D105" s="1"/>
      <c r="H105" s="1"/>
      <c r="I105" s="1"/>
    </row>
    <row r="106" spans="1:11" x14ac:dyDescent="0.2">
      <c r="C106" s="1"/>
      <c r="D106" s="1"/>
      <c r="H106" s="1"/>
      <c r="I106" s="1"/>
    </row>
    <row r="107" spans="1:11" x14ac:dyDescent="0.2">
      <c r="H107" s="1"/>
      <c r="I107" s="1"/>
    </row>
    <row r="109" spans="1:11" x14ac:dyDescent="0.2">
      <c r="D109" s="3"/>
    </row>
    <row r="113" ht="13.15" customHeight="1" x14ac:dyDescent="0.2"/>
    <row r="115" ht="13.15" customHeight="1" x14ac:dyDescent="0.2"/>
    <row r="116" ht="13.15" customHeight="1" x14ac:dyDescent="0.2"/>
  </sheetData>
  <mergeCells count="15">
    <mergeCell ref="A2:K2"/>
    <mergeCell ref="A3:K3"/>
    <mergeCell ref="A4:A8"/>
    <mergeCell ref="B4:B8"/>
    <mergeCell ref="C4:C8"/>
    <mergeCell ref="D4:F6"/>
    <mergeCell ref="G4:G7"/>
    <mergeCell ref="H4:J6"/>
    <mergeCell ref="K4:K7"/>
    <mergeCell ref="D7:D8"/>
    <mergeCell ref="E7:E8"/>
    <mergeCell ref="F7:F8"/>
    <mergeCell ref="H7:H8"/>
    <mergeCell ref="I7:I8"/>
    <mergeCell ref="J7:J8"/>
  </mergeCells>
  <pageMargins left="0.74803149606299213" right="0.59055118110236215" top="0.74803149606299213" bottom="0.62992125984251968" header="0.51181102362204722" footer="0.23622047244094488"/>
  <pageSetup paperSize="9" fitToWidth="0" fitToHeight="0" orientation="landscape" useFirstPageNumber="1" r:id="rId1"/>
  <headerFooter alignWithMargins="0">
    <oddHeader>&amp;L&amp;"Times New Roman,Normálne"&amp;12Hodnotenie rozvoja verejných vodovodov  v rokoch 2004, 2012 a 2018 v členení po okresoch&amp;R&amp;"Times New Roman,Normálne"&amp;12Príloha č. 5</oddHeader>
    <oddFooter>&amp;C&amp;P</oddFooter>
    <firstFooter>&amp;C114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Z99"/>
  <sheetViews>
    <sheetView view="pageLayout" zoomScaleNormal="100" workbookViewId="0">
      <selection activeCell="G13" sqref="G13"/>
    </sheetView>
  </sheetViews>
  <sheetFormatPr defaultColWidth="9.140625" defaultRowHeight="12.75" x14ac:dyDescent="0.2"/>
  <cols>
    <col min="1" max="1" width="20" style="1" bestFit="1" customWidth="1"/>
    <col min="2" max="2" width="9" style="1" customWidth="1"/>
    <col min="3" max="3" width="7.5703125" style="1" customWidth="1"/>
    <col min="4" max="4" width="8.42578125" style="2" customWidth="1"/>
    <col min="5" max="5" width="9.140625" style="1"/>
    <col min="6" max="6" width="8" style="1" customWidth="1"/>
    <col min="7" max="7" width="7.5703125" style="1" customWidth="1"/>
    <col min="8" max="8" width="10.5703125" style="1" customWidth="1"/>
    <col min="9" max="16384" width="9.140625" style="1"/>
  </cols>
  <sheetData>
    <row r="1" spans="1:8" s="2" customFormat="1" x14ac:dyDescent="0.2"/>
    <row r="2" spans="1:8" s="2" customFormat="1" x14ac:dyDescent="0.2">
      <c r="A2" s="217" t="s">
        <v>93</v>
      </c>
      <c r="B2" s="217"/>
      <c r="C2" s="217"/>
      <c r="D2" s="217"/>
      <c r="E2" s="217"/>
      <c r="F2" s="217"/>
      <c r="G2" s="217"/>
      <c r="H2" s="217"/>
    </row>
    <row r="3" spans="1:8" s="2" customFormat="1" x14ac:dyDescent="0.2">
      <c r="A3" s="219" t="s">
        <v>100</v>
      </c>
      <c r="B3" s="220"/>
      <c r="C3" s="220"/>
      <c r="D3" s="220"/>
      <c r="E3" s="220"/>
      <c r="F3" s="220"/>
      <c r="G3" s="220"/>
      <c r="H3" s="220"/>
    </row>
    <row r="4" spans="1:8" s="2" customFormat="1" ht="13.5" thickBot="1" x14ac:dyDescent="0.25">
      <c r="B4" s="52"/>
      <c r="C4" s="52"/>
      <c r="D4" s="52"/>
      <c r="E4" s="29"/>
      <c r="F4" s="29"/>
      <c r="G4" s="29"/>
      <c r="H4" s="51"/>
    </row>
    <row r="5" spans="1:8" s="2" customFormat="1" ht="12.75" customHeight="1" x14ac:dyDescent="0.2">
      <c r="A5" s="235" t="s">
        <v>91</v>
      </c>
      <c r="B5" s="238" t="s">
        <v>99</v>
      </c>
      <c r="C5" s="238"/>
      <c r="D5" s="238"/>
      <c r="E5" s="228" t="s">
        <v>98</v>
      </c>
      <c r="F5" s="228"/>
      <c r="G5" s="228"/>
      <c r="H5" s="240" t="s">
        <v>97</v>
      </c>
    </row>
    <row r="6" spans="1:8" s="2" customFormat="1" ht="13.15" customHeight="1" x14ac:dyDescent="0.2">
      <c r="A6" s="236"/>
      <c r="B6" s="239"/>
      <c r="C6" s="239"/>
      <c r="D6" s="239"/>
      <c r="E6" s="229"/>
      <c r="F6" s="229"/>
      <c r="G6" s="229"/>
      <c r="H6" s="241"/>
    </row>
    <row r="7" spans="1:8" s="2" customFormat="1" ht="12.6" customHeight="1" x14ac:dyDescent="0.2">
      <c r="A7" s="236"/>
      <c r="B7" s="239"/>
      <c r="C7" s="239"/>
      <c r="D7" s="239"/>
      <c r="E7" s="229"/>
      <c r="F7" s="229"/>
      <c r="G7" s="229"/>
      <c r="H7" s="241"/>
    </row>
    <row r="8" spans="1:8" s="2" customFormat="1" ht="28.9" customHeight="1" x14ac:dyDescent="0.2">
      <c r="A8" s="236"/>
      <c r="B8" s="229" t="s">
        <v>85</v>
      </c>
      <c r="C8" s="229" t="s">
        <v>83</v>
      </c>
      <c r="D8" s="239" t="s">
        <v>82</v>
      </c>
      <c r="E8" s="229" t="s">
        <v>85</v>
      </c>
      <c r="F8" s="229" t="s">
        <v>83</v>
      </c>
      <c r="G8" s="229" t="s">
        <v>82</v>
      </c>
      <c r="H8" s="241"/>
    </row>
    <row r="9" spans="1:8" s="2" customFormat="1" ht="13.5" thickBot="1" x14ac:dyDescent="0.25">
      <c r="A9" s="237"/>
      <c r="B9" s="234"/>
      <c r="C9" s="234"/>
      <c r="D9" s="242"/>
      <c r="E9" s="234"/>
      <c r="F9" s="234"/>
      <c r="G9" s="234"/>
      <c r="H9" s="50" t="s">
        <v>96</v>
      </c>
    </row>
    <row r="10" spans="1:8" x14ac:dyDescent="0.2">
      <c r="A10" s="73" t="s">
        <v>95</v>
      </c>
      <c r="B10" s="20">
        <v>1091</v>
      </c>
      <c r="C10" s="49">
        <v>0</v>
      </c>
      <c r="D10" s="20">
        <v>1091</v>
      </c>
      <c r="E10" s="36">
        <v>49255</v>
      </c>
      <c r="F10" s="36">
        <v>0</v>
      </c>
      <c r="G10" s="36">
        <v>49255</v>
      </c>
      <c r="H10" s="40">
        <v>149.62</v>
      </c>
    </row>
    <row r="11" spans="1:8" x14ac:dyDescent="0.2">
      <c r="A11" s="74" t="s">
        <v>79</v>
      </c>
      <c r="B11" s="20">
        <v>224</v>
      </c>
      <c r="C11" s="49">
        <v>31.9</v>
      </c>
      <c r="D11" s="20">
        <v>255.9</v>
      </c>
      <c r="E11" s="36">
        <v>3696</v>
      </c>
      <c r="F11" s="36">
        <v>246</v>
      </c>
      <c r="G11" s="36">
        <v>3942</v>
      </c>
      <c r="H11" s="40">
        <v>120.08</v>
      </c>
    </row>
    <row r="12" spans="1:8" x14ac:dyDescent="0.2">
      <c r="A12" s="74" t="s">
        <v>78</v>
      </c>
      <c r="B12" s="20">
        <v>310</v>
      </c>
      <c r="C12" s="49">
        <v>5.3</v>
      </c>
      <c r="D12" s="20">
        <v>315.3</v>
      </c>
      <c r="E12" s="36">
        <v>5744</v>
      </c>
      <c r="F12" s="36">
        <v>38</v>
      </c>
      <c r="G12" s="36">
        <v>5782</v>
      </c>
      <c r="H12" s="40">
        <v>132.05000000000001</v>
      </c>
    </row>
    <row r="13" spans="1:8" ht="13.5" thickBot="1" x14ac:dyDescent="0.25">
      <c r="A13" s="74" t="s">
        <v>77</v>
      </c>
      <c r="B13" s="20">
        <v>276</v>
      </c>
      <c r="C13" s="49">
        <v>32</v>
      </c>
      <c r="D13" s="20">
        <v>308</v>
      </c>
      <c r="E13" s="36">
        <v>3965</v>
      </c>
      <c r="F13" s="36">
        <v>576</v>
      </c>
      <c r="G13" s="36">
        <v>4541</v>
      </c>
      <c r="H13" s="40">
        <v>136.99</v>
      </c>
    </row>
    <row r="14" spans="1:8" ht="13.5" thickBot="1" x14ac:dyDescent="0.25">
      <c r="A14" s="39" t="s">
        <v>76</v>
      </c>
      <c r="B14" s="19">
        <v>1901</v>
      </c>
      <c r="C14" s="48">
        <v>69.199999999999989</v>
      </c>
      <c r="D14" s="19">
        <v>1970.2</v>
      </c>
      <c r="E14" s="34">
        <v>62660</v>
      </c>
      <c r="F14" s="34">
        <v>860</v>
      </c>
      <c r="G14" s="34">
        <v>63520</v>
      </c>
      <c r="H14" s="33">
        <v>144.35</v>
      </c>
    </row>
    <row r="15" spans="1:8" x14ac:dyDescent="0.2">
      <c r="A15" s="75"/>
      <c r="B15" s="46"/>
      <c r="C15" s="45"/>
      <c r="D15" s="46"/>
      <c r="E15" s="44"/>
      <c r="F15" s="44"/>
      <c r="G15" s="36"/>
      <c r="H15" s="40"/>
    </row>
    <row r="16" spans="1:8" x14ac:dyDescent="0.2">
      <c r="A16" s="74" t="s">
        <v>75</v>
      </c>
      <c r="B16" s="20">
        <v>410</v>
      </c>
      <c r="C16" s="49">
        <v>14.1</v>
      </c>
      <c r="D16" s="20">
        <v>424.1</v>
      </c>
      <c r="E16" s="36">
        <v>5909</v>
      </c>
      <c r="F16" s="36">
        <v>57</v>
      </c>
      <c r="G16" s="36">
        <v>5966</v>
      </c>
      <c r="H16" s="40">
        <v>102.66</v>
      </c>
    </row>
    <row r="17" spans="1:8" x14ac:dyDescent="0.2">
      <c r="A17" s="74" t="s">
        <v>74</v>
      </c>
      <c r="B17" s="20">
        <v>322</v>
      </c>
      <c r="C17" s="49">
        <v>124.9</v>
      </c>
      <c r="D17" s="20">
        <v>446.9</v>
      </c>
      <c r="E17" s="36">
        <v>5071</v>
      </c>
      <c r="F17" s="36">
        <v>735</v>
      </c>
      <c r="G17" s="36">
        <v>5806</v>
      </c>
      <c r="H17" s="40">
        <v>106.17</v>
      </c>
    </row>
    <row r="18" spans="1:8" x14ac:dyDescent="0.2">
      <c r="A18" s="74" t="s">
        <v>73</v>
      </c>
      <c r="B18" s="20">
        <v>131</v>
      </c>
      <c r="C18" s="49">
        <v>45.5</v>
      </c>
      <c r="D18" s="20">
        <v>176.5</v>
      </c>
      <c r="E18" s="36">
        <v>4254</v>
      </c>
      <c r="F18" s="36">
        <v>340</v>
      </c>
      <c r="G18" s="36">
        <v>4594</v>
      </c>
      <c r="H18" s="40">
        <v>88.59</v>
      </c>
    </row>
    <row r="19" spans="1:8" x14ac:dyDescent="0.2">
      <c r="A19" s="74" t="s">
        <v>72</v>
      </c>
      <c r="B19" s="20">
        <v>236</v>
      </c>
      <c r="C19" s="49">
        <v>17.600000000000001</v>
      </c>
      <c r="D19" s="20">
        <v>253.6</v>
      </c>
      <c r="E19" s="36">
        <v>4036</v>
      </c>
      <c r="F19" s="36">
        <v>116</v>
      </c>
      <c r="G19" s="36">
        <v>4152</v>
      </c>
      <c r="H19" s="40">
        <v>94.8</v>
      </c>
    </row>
    <row r="20" spans="1:8" x14ac:dyDescent="0.2">
      <c r="A20" s="74" t="s">
        <v>71</v>
      </c>
      <c r="B20" s="20">
        <v>340</v>
      </c>
      <c r="C20" s="49">
        <v>11.6</v>
      </c>
      <c r="D20" s="20">
        <v>351.6</v>
      </c>
      <c r="E20" s="36">
        <v>3885</v>
      </c>
      <c r="F20" s="36">
        <v>51</v>
      </c>
      <c r="G20" s="36">
        <v>3936</v>
      </c>
      <c r="H20" s="40">
        <v>87.92</v>
      </c>
    </row>
    <row r="21" spans="1:8" x14ac:dyDescent="0.2">
      <c r="A21" s="74" t="s">
        <v>70</v>
      </c>
      <c r="B21" s="20">
        <v>240</v>
      </c>
      <c r="C21" s="49">
        <v>6.3</v>
      </c>
      <c r="D21" s="20">
        <v>246.3</v>
      </c>
      <c r="E21" s="36">
        <v>2328</v>
      </c>
      <c r="F21" s="36">
        <v>24</v>
      </c>
      <c r="G21" s="36">
        <v>2352</v>
      </c>
      <c r="H21" s="40">
        <v>88.73</v>
      </c>
    </row>
    <row r="22" spans="1:8" ht="13.5" thickBot="1" x14ac:dyDescent="0.25">
      <c r="A22" s="74" t="s">
        <v>69</v>
      </c>
      <c r="B22" s="20">
        <v>360</v>
      </c>
      <c r="C22" s="49">
        <v>67.400000000000006</v>
      </c>
      <c r="D22" s="20">
        <v>427.4</v>
      </c>
      <c r="E22" s="36">
        <v>8159</v>
      </c>
      <c r="F22" s="36">
        <v>329</v>
      </c>
      <c r="G22" s="36">
        <v>8488</v>
      </c>
      <c r="H22" s="40">
        <v>104.72</v>
      </c>
    </row>
    <row r="23" spans="1:8" ht="13.5" thickBot="1" x14ac:dyDescent="0.25">
      <c r="A23" s="39" t="s">
        <v>68</v>
      </c>
      <c r="B23" s="19">
        <v>2039</v>
      </c>
      <c r="C23" s="48">
        <v>287.39999999999998</v>
      </c>
      <c r="D23" s="19">
        <v>2326.3999999999996</v>
      </c>
      <c r="E23" s="34">
        <v>33642</v>
      </c>
      <c r="F23" s="34">
        <v>1652</v>
      </c>
      <c r="G23" s="34">
        <v>35294</v>
      </c>
      <c r="H23" s="33">
        <v>98.85</v>
      </c>
    </row>
    <row r="24" spans="1:8" x14ac:dyDescent="0.2">
      <c r="A24" s="75"/>
      <c r="B24" s="45"/>
      <c r="C24" s="45"/>
      <c r="D24" s="45"/>
      <c r="E24" s="44"/>
      <c r="F24" s="44"/>
      <c r="G24" s="36"/>
      <c r="H24" s="40"/>
    </row>
    <row r="25" spans="1:8" x14ac:dyDescent="0.2">
      <c r="A25" s="74" t="s">
        <v>67</v>
      </c>
      <c r="B25" s="20">
        <v>191</v>
      </c>
      <c r="C25" s="20">
        <v>12.9</v>
      </c>
      <c r="D25" s="20">
        <v>203.9</v>
      </c>
      <c r="E25" s="36">
        <v>1826</v>
      </c>
      <c r="F25" s="36">
        <v>26</v>
      </c>
      <c r="G25" s="36">
        <v>1852</v>
      </c>
      <c r="H25" s="40">
        <v>70.349999999999994</v>
      </c>
    </row>
    <row r="26" spans="1:8" x14ac:dyDescent="0.2">
      <c r="A26" s="74" t="s">
        <v>66</v>
      </c>
      <c r="B26" s="20">
        <v>180</v>
      </c>
      <c r="C26" s="20">
        <v>19.399999999999999</v>
      </c>
      <c r="D26" s="20">
        <v>199.4</v>
      </c>
      <c r="E26" s="36">
        <v>2715</v>
      </c>
      <c r="F26" s="36">
        <v>106</v>
      </c>
      <c r="G26" s="36">
        <v>2821</v>
      </c>
      <c r="H26" s="40">
        <v>97.02</v>
      </c>
    </row>
    <row r="27" spans="1:8" x14ac:dyDescent="0.2">
      <c r="A27" s="74" t="s">
        <v>65</v>
      </c>
      <c r="B27" s="20">
        <v>164</v>
      </c>
      <c r="C27" s="20">
        <v>43.2</v>
      </c>
      <c r="D27" s="20">
        <v>207.2</v>
      </c>
      <c r="E27" s="36">
        <v>1537</v>
      </c>
      <c r="F27" s="36">
        <v>239</v>
      </c>
      <c r="G27" s="36">
        <v>1776</v>
      </c>
      <c r="H27" s="40">
        <v>95.63</v>
      </c>
    </row>
    <row r="28" spans="1:8" x14ac:dyDescent="0.2">
      <c r="A28" s="74" t="s">
        <v>94</v>
      </c>
      <c r="B28" s="20">
        <v>243</v>
      </c>
      <c r="C28" s="20">
        <v>76.400000000000006</v>
      </c>
      <c r="D28" s="20">
        <v>319.39999999999998</v>
      </c>
      <c r="E28" s="36">
        <v>4490</v>
      </c>
      <c r="F28" s="36">
        <v>339</v>
      </c>
      <c r="G28" s="36">
        <v>4829</v>
      </c>
      <c r="H28" s="40">
        <v>85.19</v>
      </c>
    </row>
    <row r="29" spans="1:8" x14ac:dyDescent="0.2">
      <c r="A29" s="74" t="s">
        <v>63</v>
      </c>
      <c r="B29" s="20">
        <v>199</v>
      </c>
      <c r="C29" s="20">
        <v>0</v>
      </c>
      <c r="D29" s="20">
        <v>199</v>
      </c>
      <c r="E29" s="36">
        <v>2294</v>
      </c>
      <c r="F29" s="36">
        <v>0</v>
      </c>
      <c r="G29" s="36">
        <v>2294</v>
      </c>
      <c r="H29" s="40">
        <v>81.3</v>
      </c>
    </row>
    <row r="30" spans="1:8" x14ac:dyDescent="0.2">
      <c r="A30" s="74" t="s">
        <v>62</v>
      </c>
      <c r="B30" s="20">
        <v>193</v>
      </c>
      <c r="C30" s="20">
        <v>2.6</v>
      </c>
      <c r="D30" s="20">
        <v>195.6</v>
      </c>
      <c r="E30" s="36">
        <v>3844</v>
      </c>
      <c r="F30" s="36">
        <v>18</v>
      </c>
      <c r="G30" s="36">
        <v>3862</v>
      </c>
      <c r="H30" s="40">
        <v>90.56</v>
      </c>
    </row>
    <row r="31" spans="1:8" x14ac:dyDescent="0.2">
      <c r="A31" s="74" t="s">
        <v>61</v>
      </c>
      <c r="B31" s="20">
        <v>752</v>
      </c>
      <c r="C31" s="20">
        <v>0</v>
      </c>
      <c r="D31" s="20">
        <v>752</v>
      </c>
      <c r="E31" s="36">
        <v>10615</v>
      </c>
      <c r="F31" s="36">
        <v>0</v>
      </c>
      <c r="G31" s="36">
        <v>10615</v>
      </c>
      <c r="H31" s="40">
        <v>97.9</v>
      </c>
    </row>
    <row r="32" spans="1:8" x14ac:dyDescent="0.2">
      <c r="A32" s="74" t="s">
        <v>60</v>
      </c>
      <c r="B32" s="20">
        <v>125</v>
      </c>
      <c r="C32" s="20">
        <v>12.8</v>
      </c>
      <c r="D32" s="20">
        <v>137.80000000000001</v>
      </c>
      <c r="E32" s="36">
        <v>2095</v>
      </c>
      <c r="F32" s="36">
        <v>0</v>
      </c>
      <c r="G32" s="36">
        <v>2095</v>
      </c>
      <c r="H32" s="40">
        <v>87.28</v>
      </c>
    </row>
    <row r="33" spans="1:234" ht="13.5" thickBot="1" x14ac:dyDescent="0.25">
      <c r="A33" s="76" t="s">
        <v>59</v>
      </c>
      <c r="B33" s="47">
        <v>460</v>
      </c>
      <c r="C33" s="47">
        <v>79.3</v>
      </c>
      <c r="D33" s="20">
        <v>539.29999999999995</v>
      </c>
      <c r="E33" s="36">
        <v>8707</v>
      </c>
      <c r="F33" s="36">
        <v>272</v>
      </c>
      <c r="G33" s="36">
        <v>8979</v>
      </c>
      <c r="H33" s="40">
        <v>96.6</v>
      </c>
    </row>
    <row r="34" spans="1:234" ht="13.5" thickBot="1" x14ac:dyDescent="0.25">
      <c r="A34" s="39" t="s">
        <v>58</v>
      </c>
      <c r="B34" s="19">
        <v>2507</v>
      </c>
      <c r="C34" s="19">
        <v>246.6</v>
      </c>
      <c r="D34" s="19">
        <v>2753.6</v>
      </c>
      <c r="E34" s="34">
        <v>38123</v>
      </c>
      <c r="F34" s="34">
        <v>1000</v>
      </c>
      <c r="G34" s="34">
        <v>39123</v>
      </c>
      <c r="H34" s="33">
        <v>91.69</v>
      </c>
    </row>
    <row r="35" spans="1:234" x14ac:dyDescent="0.2">
      <c r="A35" s="77"/>
      <c r="B35" s="43"/>
      <c r="C35" s="43"/>
      <c r="D35" s="43"/>
      <c r="E35" s="42"/>
      <c r="F35" s="42"/>
      <c r="G35" s="42"/>
      <c r="H35" s="41"/>
    </row>
    <row r="36" spans="1:234" x14ac:dyDescent="0.2">
      <c r="A36" s="74" t="s">
        <v>57</v>
      </c>
      <c r="B36" s="20">
        <v>520</v>
      </c>
      <c r="C36" s="20">
        <v>55.5</v>
      </c>
      <c r="D36" s="20">
        <v>575.5</v>
      </c>
      <c r="E36" s="36">
        <v>5752</v>
      </c>
      <c r="F36" s="36">
        <v>397</v>
      </c>
      <c r="G36" s="36">
        <v>6149</v>
      </c>
      <c r="H36" s="40">
        <v>114.35</v>
      </c>
    </row>
    <row r="37" spans="1:234" x14ac:dyDescent="0.2">
      <c r="A37" s="74" t="s">
        <v>56</v>
      </c>
      <c r="B37" s="20">
        <v>561</v>
      </c>
      <c r="C37" s="20">
        <v>87.5</v>
      </c>
      <c r="D37" s="20">
        <v>648.5</v>
      </c>
      <c r="E37" s="36">
        <v>5760</v>
      </c>
      <c r="F37" s="36">
        <v>334</v>
      </c>
      <c r="G37" s="36">
        <v>6094</v>
      </c>
      <c r="H37" s="40">
        <v>75.97</v>
      </c>
    </row>
    <row r="38" spans="1:234" x14ac:dyDescent="0.2">
      <c r="A38" s="74" t="s">
        <v>55</v>
      </c>
      <c r="B38" s="20">
        <v>790</v>
      </c>
      <c r="C38" s="20">
        <v>117.2</v>
      </c>
      <c r="D38" s="20">
        <v>907.2</v>
      </c>
      <c r="E38" s="36">
        <v>10883</v>
      </c>
      <c r="F38" s="36">
        <v>615</v>
      </c>
      <c r="G38" s="36">
        <v>11498</v>
      </c>
      <c r="H38" s="40">
        <v>107.56</v>
      </c>
    </row>
    <row r="39" spans="1:234" x14ac:dyDescent="0.2">
      <c r="A39" s="74" t="s">
        <v>54</v>
      </c>
      <c r="B39" s="20">
        <v>785</v>
      </c>
      <c r="C39" s="20">
        <v>37</v>
      </c>
      <c r="D39" s="20">
        <v>822</v>
      </c>
      <c r="E39" s="36">
        <v>7378</v>
      </c>
      <c r="F39" s="36">
        <v>110</v>
      </c>
      <c r="G39" s="36">
        <v>7488</v>
      </c>
      <c r="H39" s="40">
        <v>81.42</v>
      </c>
    </row>
    <row r="40" spans="1:234" x14ac:dyDescent="0.2">
      <c r="A40" s="74" t="s">
        <v>53</v>
      </c>
      <c r="B40" s="20">
        <v>199</v>
      </c>
      <c r="C40" s="20">
        <v>0</v>
      </c>
      <c r="D40" s="20">
        <v>199</v>
      </c>
      <c r="E40" s="36">
        <v>3298</v>
      </c>
      <c r="F40" s="36">
        <v>0</v>
      </c>
      <c r="G40" s="36">
        <v>3298</v>
      </c>
      <c r="H40" s="40">
        <v>71.989999999999995</v>
      </c>
    </row>
    <row r="41" spans="1:234" x14ac:dyDescent="0.2">
      <c r="A41" s="74" t="s">
        <v>52</v>
      </c>
      <c r="B41" s="20">
        <v>346</v>
      </c>
      <c r="C41" s="20">
        <v>10.5</v>
      </c>
      <c r="D41" s="20">
        <v>356.5</v>
      </c>
      <c r="E41" s="36">
        <v>4457</v>
      </c>
      <c r="F41" s="36">
        <v>34</v>
      </c>
      <c r="G41" s="36">
        <v>4491</v>
      </c>
      <c r="H41" s="40">
        <v>68.34</v>
      </c>
    </row>
    <row r="42" spans="1:234" ht="13.5" thickBot="1" x14ac:dyDescent="0.25">
      <c r="A42" s="74" t="s">
        <v>51</v>
      </c>
      <c r="B42" s="20">
        <v>245</v>
      </c>
      <c r="C42" s="20">
        <v>28.5</v>
      </c>
      <c r="D42" s="20">
        <v>273.5</v>
      </c>
      <c r="E42" s="36">
        <v>1471</v>
      </c>
      <c r="F42" s="36">
        <v>28</v>
      </c>
      <c r="G42" s="36">
        <v>1499</v>
      </c>
      <c r="H42" s="40">
        <v>67.61</v>
      </c>
    </row>
    <row r="43" spans="1:234" ht="13.5" thickBot="1" x14ac:dyDescent="0.25">
      <c r="A43" s="39" t="s">
        <v>50</v>
      </c>
      <c r="B43" s="19">
        <v>3446</v>
      </c>
      <c r="C43" s="19">
        <v>336.3</v>
      </c>
      <c r="D43" s="19">
        <v>3782.3</v>
      </c>
      <c r="E43" s="34">
        <v>38999</v>
      </c>
      <c r="F43" s="34">
        <v>1518</v>
      </c>
      <c r="G43" s="34">
        <v>40517</v>
      </c>
      <c r="H43" s="33">
        <v>88.28</v>
      </c>
    </row>
    <row r="44" spans="1:234" x14ac:dyDescent="0.2">
      <c r="A44" s="75"/>
      <c r="B44" s="45"/>
      <c r="C44" s="45"/>
      <c r="D44" s="45"/>
      <c r="E44" s="44"/>
      <c r="F44" s="44"/>
      <c r="G44" s="36"/>
      <c r="H44" s="40"/>
    </row>
    <row r="45" spans="1:234" s="32" customFormat="1" x14ac:dyDescent="0.2">
      <c r="A45" s="74" t="s">
        <v>49</v>
      </c>
      <c r="B45" s="20">
        <v>83</v>
      </c>
      <c r="C45" s="20">
        <v>15.9</v>
      </c>
      <c r="D45" s="20">
        <v>98.9</v>
      </c>
      <c r="E45" s="36">
        <v>818</v>
      </c>
      <c r="F45" s="36">
        <v>299</v>
      </c>
      <c r="G45" s="36">
        <v>1117</v>
      </c>
      <c r="H45" s="40">
        <v>69.239999999999995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</row>
    <row r="46" spans="1:234" x14ac:dyDescent="0.2">
      <c r="A46" s="74" t="s">
        <v>48</v>
      </c>
      <c r="B46" s="20">
        <v>240</v>
      </c>
      <c r="C46" s="20">
        <v>114.6</v>
      </c>
      <c r="D46" s="20">
        <v>354.6</v>
      </c>
      <c r="E46" s="36">
        <v>2856</v>
      </c>
      <c r="F46" s="36">
        <v>412</v>
      </c>
      <c r="G46" s="36">
        <v>3268</v>
      </c>
      <c r="H46" s="40">
        <v>72.010000000000005</v>
      </c>
    </row>
    <row r="47" spans="1:234" x14ac:dyDescent="0.2">
      <c r="A47" s="74" t="s">
        <v>47</v>
      </c>
      <c r="B47" s="20">
        <v>244</v>
      </c>
      <c r="C47" s="20">
        <v>0</v>
      </c>
      <c r="D47" s="20">
        <v>244</v>
      </c>
      <c r="E47" s="36">
        <v>1947</v>
      </c>
      <c r="F47" s="36">
        <v>0</v>
      </c>
      <c r="G47" s="36">
        <v>1947</v>
      </c>
      <c r="H47" s="40">
        <v>84.06</v>
      </c>
    </row>
    <row r="48" spans="1:234" x14ac:dyDescent="0.2">
      <c r="A48" s="74" t="s">
        <v>46</v>
      </c>
      <c r="B48" s="20">
        <v>87</v>
      </c>
      <c r="C48" s="20">
        <v>53.5</v>
      </c>
      <c r="D48" s="20">
        <v>140.5</v>
      </c>
      <c r="E48" s="36">
        <v>1009</v>
      </c>
      <c r="F48" s="36">
        <v>300</v>
      </c>
      <c r="G48" s="36">
        <v>1309</v>
      </c>
      <c r="H48" s="40">
        <v>86.27</v>
      </c>
    </row>
    <row r="49" spans="1:8" x14ac:dyDescent="0.2">
      <c r="A49" s="74" t="s">
        <v>45</v>
      </c>
      <c r="B49" s="20">
        <v>467</v>
      </c>
      <c r="C49" s="20">
        <v>45.8</v>
      </c>
      <c r="D49" s="20">
        <v>512.79999999999995</v>
      </c>
      <c r="E49" s="36">
        <v>5049</v>
      </c>
      <c r="F49" s="36">
        <v>287</v>
      </c>
      <c r="G49" s="36">
        <v>5336</v>
      </c>
      <c r="H49" s="40">
        <v>91.13</v>
      </c>
    </row>
    <row r="50" spans="1:8" x14ac:dyDescent="0.2">
      <c r="A50" s="74" t="s">
        <v>44</v>
      </c>
      <c r="B50" s="20">
        <v>158</v>
      </c>
      <c r="C50" s="20">
        <v>0</v>
      </c>
      <c r="D50" s="20">
        <v>158</v>
      </c>
      <c r="E50" s="36">
        <v>6622</v>
      </c>
      <c r="F50" s="36">
        <v>0</v>
      </c>
      <c r="G50" s="36">
        <v>6622</v>
      </c>
      <c r="H50" s="40">
        <v>98.98</v>
      </c>
    </row>
    <row r="51" spans="1:8" x14ac:dyDescent="0.2">
      <c r="A51" s="74" t="s">
        <v>43</v>
      </c>
      <c r="B51" s="20">
        <v>219</v>
      </c>
      <c r="C51" s="20">
        <v>35.799999999999997</v>
      </c>
      <c r="D51" s="20">
        <v>254.8</v>
      </c>
      <c r="E51" s="36">
        <v>1529</v>
      </c>
      <c r="F51" s="36">
        <v>212</v>
      </c>
      <c r="G51" s="36">
        <v>1741</v>
      </c>
      <c r="H51" s="40">
        <v>61.3</v>
      </c>
    </row>
    <row r="52" spans="1:8" x14ac:dyDescent="0.2">
      <c r="A52" s="74" t="s">
        <v>42</v>
      </c>
      <c r="B52" s="20">
        <v>275</v>
      </c>
      <c r="C52" s="20">
        <v>7.1</v>
      </c>
      <c r="D52" s="20">
        <v>282.10000000000002</v>
      </c>
      <c r="E52" s="36">
        <v>4998</v>
      </c>
      <c r="F52" s="36">
        <v>63</v>
      </c>
      <c r="G52" s="36">
        <v>5061</v>
      </c>
      <c r="H52" s="40">
        <v>89.19</v>
      </c>
    </row>
    <row r="53" spans="1:8" x14ac:dyDescent="0.2">
      <c r="A53" s="74" t="s">
        <v>41</v>
      </c>
      <c r="B53" s="20">
        <v>454</v>
      </c>
      <c r="C53" s="20">
        <v>2.1</v>
      </c>
      <c r="D53" s="20">
        <v>456.1</v>
      </c>
      <c r="E53" s="36">
        <v>989</v>
      </c>
      <c r="F53" s="36">
        <v>4</v>
      </c>
      <c r="G53" s="36">
        <v>993</v>
      </c>
      <c r="H53" s="40">
        <v>87.25</v>
      </c>
    </row>
    <row r="54" spans="1:8" x14ac:dyDescent="0.2">
      <c r="A54" s="74" t="s">
        <v>40</v>
      </c>
      <c r="B54" s="20">
        <v>221</v>
      </c>
      <c r="C54" s="20">
        <v>0</v>
      </c>
      <c r="D54" s="20">
        <v>221</v>
      </c>
      <c r="E54" s="36">
        <v>2272</v>
      </c>
      <c r="F54" s="36">
        <v>0</v>
      </c>
      <c r="G54" s="36">
        <v>2272</v>
      </c>
      <c r="H54" s="40">
        <v>76.94</v>
      </c>
    </row>
    <row r="55" spans="1:8" ht="13.5" thickBot="1" x14ac:dyDescent="0.25">
      <c r="A55" s="74" t="s">
        <v>39</v>
      </c>
      <c r="B55" s="20">
        <v>592</v>
      </c>
      <c r="C55" s="20">
        <v>44.9</v>
      </c>
      <c r="D55" s="20">
        <v>636.9</v>
      </c>
      <c r="E55" s="36">
        <v>11038</v>
      </c>
      <c r="F55" s="36">
        <v>455</v>
      </c>
      <c r="G55" s="36">
        <v>11493</v>
      </c>
      <c r="H55" s="40">
        <v>102.61</v>
      </c>
    </row>
    <row r="56" spans="1:8" ht="13.5" thickBot="1" x14ac:dyDescent="0.25">
      <c r="A56" s="39" t="s">
        <v>38</v>
      </c>
      <c r="B56" s="19">
        <v>3040</v>
      </c>
      <c r="C56" s="19">
        <v>319.7</v>
      </c>
      <c r="D56" s="19">
        <v>3359.7</v>
      </c>
      <c r="E56" s="34">
        <v>39127</v>
      </c>
      <c r="F56" s="34">
        <v>2032</v>
      </c>
      <c r="G56" s="34">
        <v>41159</v>
      </c>
      <c r="H56" s="33">
        <v>88.62</v>
      </c>
    </row>
    <row r="57" spans="1:8" x14ac:dyDescent="0.2">
      <c r="A57" s="75"/>
      <c r="B57" s="45"/>
      <c r="C57" s="45"/>
      <c r="D57" s="45"/>
      <c r="E57" s="44"/>
      <c r="F57" s="44"/>
      <c r="G57" s="36"/>
      <c r="H57" s="40"/>
    </row>
    <row r="58" spans="1:8" x14ac:dyDescent="0.2">
      <c r="A58" s="74" t="s">
        <v>37</v>
      </c>
      <c r="B58" s="20">
        <v>481</v>
      </c>
      <c r="C58" s="20">
        <v>2.6</v>
      </c>
      <c r="D58" s="20">
        <v>483.6</v>
      </c>
      <c r="E58" s="36">
        <v>12114</v>
      </c>
      <c r="F58" s="36">
        <v>7</v>
      </c>
      <c r="G58" s="36">
        <v>12121</v>
      </c>
      <c r="H58" s="40">
        <v>110.25</v>
      </c>
    </row>
    <row r="59" spans="1:8" x14ac:dyDescent="0.2">
      <c r="A59" s="74" t="s">
        <v>36</v>
      </c>
      <c r="B59" s="20">
        <v>73</v>
      </c>
      <c r="C59" s="20">
        <v>20.2</v>
      </c>
      <c r="D59" s="20">
        <v>93.2</v>
      </c>
      <c r="E59" s="36">
        <v>1254</v>
      </c>
      <c r="F59" s="36">
        <v>70</v>
      </c>
      <c r="G59" s="36">
        <v>1324</v>
      </c>
      <c r="H59" s="40">
        <v>90.31</v>
      </c>
    </row>
    <row r="60" spans="1:8" x14ac:dyDescent="0.2">
      <c r="A60" s="74" t="s">
        <v>35</v>
      </c>
      <c r="B60" s="20">
        <v>373</v>
      </c>
      <c r="C60" s="20">
        <v>34.799999999999997</v>
      </c>
      <c r="D60" s="20">
        <v>407.8</v>
      </c>
      <c r="E60" s="36">
        <v>4502</v>
      </c>
      <c r="F60" s="36">
        <v>148</v>
      </c>
      <c r="G60" s="36">
        <v>4650</v>
      </c>
      <c r="H60" s="40">
        <v>95.58</v>
      </c>
    </row>
    <row r="61" spans="1:8" x14ac:dyDescent="0.2">
      <c r="A61" s="74" t="s">
        <v>34</v>
      </c>
      <c r="B61" s="20">
        <v>82</v>
      </c>
      <c r="C61" s="20">
        <v>62.4</v>
      </c>
      <c r="D61" s="20">
        <v>144.4</v>
      </c>
      <c r="E61" s="36">
        <v>1349</v>
      </c>
      <c r="F61" s="36">
        <v>119</v>
      </c>
      <c r="G61" s="36">
        <v>1468</v>
      </c>
      <c r="H61" s="40">
        <v>81.42</v>
      </c>
    </row>
    <row r="62" spans="1:8" x14ac:dyDescent="0.2">
      <c r="A62" s="74" t="s">
        <v>33</v>
      </c>
      <c r="B62" s="20">
        <v>107</v>
      </c>
      <c r="C62" s="20">
        <v>86.3</v>
      </c>
      <c r="D62" s="20">
        <v>193.3</v>
      </c>
      <c r="E62" s="36">
        <v>1588</v>
      </c>
      <c r="F62" s="36">
        <v>224</v>
      </c>
      <c r="G62" s="36">
        <v>1812</v>
      </c>
      <c r="H62" s="40">
        <v>93.94</v>
      </c>
    </row>
    <row r="63" spans="1:8" x14ac:dyDescent="0.2">
      <c r="A63" s="74" t="s">
        <v>32</v>
      </c>
      <c r="B63" s="20">
        <v>251</v>
      </c>
      <c r="C63" s="20">
        <v>9.6</v>
      </c>
      <c r="D63" s="20">
        <v>260.60000000000002</v>
      </c>
      <c r="E63" s="36">
        <v>4903</v>
      </c>
      <c r="F63" s="36">
        <v>22</v>
      </c>
      <c r="G63" s="36">
        <v>4925</v>
      </c>
      <c r="H63" s="40">
        <v>96.72</v>
      </c>
    </row>
    <row r="64" spans="1:8" x14ac:dyDescent="0.2">
      <c r="A64" s="74" t="s">
        <v>31</v>
      </c>
      <c r="B64" s="20">
        <v>118</v>
      </c>
      <c r="C64" s="20">
        <v>3.5</v>
      </c>
      <c r="D64" s="20">
        <v>121.5</v>
      </c>
      <c r="E64" s="36">
        <v>944</v>
      </c>
      <c r="F64" s="36">
        <v>16</v>
      </c>
      <c r="G64" s="36">
        <v>960</v>
      </c>
      <c r="H64" s="40">
        <v>79.819999999999993</v>
      </c>
    </row>
    <row r="65" spans="1:8" x14ac:dyDescent="0.2">
      <c r="A65" s="74" t="s">
        <v>30</v>
      </c>
      <c r="B65" s="20">
        <v>214</v>
      </c>
      <c r="C65" s="20">
        <v>10.199999999999999</v>
      </c>
      <c r="D65" s="20">
        <v>224.2</v>
      </c>
      <c r="E65" s="36">
        <v>1992</v>
      </c>
      <c r="F65" s="36">
        <v>19</v>
      </c>
      <c r="G65" s="36">
        <v>2011</v>
      </c>
      <c r="H65" s="40">
        <v>86.76</v>
      </c>
    </row>
    <row r="66" spans="1:8" x14ac:dyDescent="0.2">
      <c r="A66" s="74" t="s">
        <v>29</v>
      </c>
      <c r="B66" s="20">
        <v>388</v>
      </c>
      <c r="C66" s="20">
        <v>31.8</v>
      </c>
      <c r="D66" s="20">
        <v>419.8</v>
      </c>
      <c r="E66" s="36">
        <v>4689</v>
      </c>
      <c r="F66" s="36">
        <v>47</v>
      </c>
      <c r="G66" s="36">
        <v>4736</v>
      </c>
      <c r="H66" s="40">
        <v>97.05</v>
      </c>
    </row>
    <row r="67" spans="1:8" x14ac:dyDescent="0.2">
      <c r="A67" s="74" t="s">
        <v>28</v>
      </c>
      <c r="B67" s="20">
        <v>279</v>
      </c>
      <c r="C67" s="20">
        <v>18.2</v>
      </c>
      <c r="D67" s="20">
        <v>297.2</v>
      </c>
      <c r="E67" s="36">
        <v>1976</v>
      </c>
      <c r="F67" s="36">
        <v>54</v>
      </c>
      <c r="G67" s="36">
        <v>2030</v>
      </c>
      <c r="H67" s="40">
        <v>81.56</v>
      </c>
    </row>
    <row r="68" spans="1:8" x14ac:dyDescent="0.2">
      <c r="A68" s="74" t="s">
        <v>27</v>
      </c>
      <c r="B68" s="20">
        <v>273</v>
      </c>
      <c r="C68" s="20">
        <v>11.8</v>
      </c>
      <c r="D68" s="20">
        <v>284.8</v>
      </c>
      <c r="E68" s="36">
        <v>7626</v>
      </c>
      <c r="F68" s="36">
        <v>57</v>
      </c>
      <c r="G68" s="36">
        <v>7683</v>
      </c>
      <c r="H68" s="40">
        <v>111.3</v>
      </c>
    </row>
    <row r="69" spans="1:8" x14ac:dyDescent="0.2">
      <c r="A69" s="74" t="s">
        <v>26</v>
      </c>
      <c r="B69" s="20">
        <v>204</v>
      </c>
      <c r="C69" s="20">
        <v>15.9</v>
      </c>
      <c r="D69" s="20">
        <v>219.9</v>
      </c>
      <c r="E69" s="36">
        <v>1427</v>
      </c>
      <c r="F69" s="36">
        <v>37</v>
      </c>
      <c r="G69" s="36">
        <v>1464</v>
      </c>
      <c r="H69" s="40">
        <v>72.67</v>
      </c>
    </row>
    <row r="70" spans="1:8" ht="13.5" thickBot="1" x14ac:dyDescent="0.25">
      <c r="A70" s="74" t="s">
        <v>25</v>
      </c>
      <c r="B70" s="20">
        <v>275</v>
      </c>
      <c r="C70" s="20">
        <v>30.7</v>
      </c>
      <c r="D70" s="20">
        <v>305.7</v>
      </c>
      <c r="E70" s="36">
        <v>3299</v>
      </c>
      <c r="F70" s="36">
        <v>80</v>
      </c>
      <c r="G70" s="36">
        <v>3379</v>
      </c>
      <c r="H70" s="40">
        <v>91.65</v>
      </c>
    </row>
    <row r="71" spans="1:8" ht="13.5" thickBot="1" x14ac:dyDescent="0.25">
      <c r="A71" s="39" t="s">
        <v>24</v>
      </c>
      <c r="B71" s="19">
        <v>3118</v>
      </c>
      <c r="C71" s="19">
        <v>337.8</v>
      </c>
      <c r="D71" s="19">
        <v>3456</v>
      </c>
      <c r="E71" s="34">
        <v>47663</v>
      </c>
      <c r="F71" s="34">
        <v>900</v>
      </c>
      <c r="G71" s="34">
        <v>48563</v>
      </c>
      <c r="H71" s="33">
        <v>96.6</v>
      </c>
    </row>
    <row r="72" spans="1:8" x14ac:dyDescent="0.2">
      <c r="A72" s="75"/>
      <c r="B72" s="45"/>
      <c r="C72" s="45"/>
      <c r="D72" s="45"/>
      <c r="E72" s="44"/>
      <c r="F72" s="44"/>
      <c r="G72" s="36"/>
      <c r="H72" s="40"/>
    </row>
    <row r="73" spans="1:8" x14ac:dyDescent="0.2">
      <c r="A73" s="74" t="s">
        <v>23</v>
      </c>
      <c r="B73" s="20">
        <v>321</v>
      </c>
      <c r="C73" s="20">
        <v>63.1</v>
      </c>
      <c r="D73" s="20">
        <v>384.1</v>
      </c>
      <c r="E73" s="36">
        <v>2904</v>
      </c>
      <c r="F73" s="36">
        <v>246</v>
      </c>
      <c r="G73" s="36">
        <v>3150</v>
      </c>
      <c r="H73" s="40">
        <v>90.51</v>
      </c>
    </row>
    <row r="74" spans="1:8" x14ac:dyDescent="0.2">
      <c r="A74" s="74" t="s">
        <v>22</v>
      </c>
      <c r="B74" s="20">
        <v>339</v>
      </c>
      <c r="C74" s="20">
        <v>14.5</v>
      </c>
      <c r="D74" s="20">
        <v>353.5</v>
      </c>
      <c r="E74" s="36">
        <v>4538</v>
      </c>
      <c r="F74" s="36">
        <v>47</v>
      </c>
      <c r="G74" s="36">
        <v>4585</v>
      </c>
      <c r="H74" s="40">
        <v>92.49</v>
      </c>
    </row>
    <row r="75" spans="1:8" x14ac:dyDescent="0.2">
      <c r="A75" s="74" t="s">
        <v>21</v>
      </c>
      <c r="B75" s="20">
        <v>300</v>
      </c>
      <c r="C75" s="20">
        <v>33.1</v>
      </c>
      <c r="D75" s="20">
        <v>333.1</v>
      </c>
      <c r="E75" s="36">
        <v>3334</v>
      </c>
      <c r="F75" s="36">
        <v>292</v>
      </c>
      <c r="G75" s="36">
        <v>3626</v>
      </c>
      <c r="H75" s="40">
        <v>77.989999999999995</v>
      </c>
    </row>
    <row r="76" spans="1:8" x14ac:dyDescent="0.2">
      <c r="A76" s="74" t="s">
        <v>20</v>
      </c>
      <c r="B76" s="20">
        <v>140</v>
      </c>
      <c r="C76" s="20">
        <v>45.5</v>
      </c>
      <c r="D76" s="20">
        <v>185.5</v>
      </c>
      <c r="E76" s="36">
        <v>1442</v>
      </c>
      <c r="F76" s="36">
        <v>316</v>
      </c>
      <c r="G76" s="36">
        <v>1758</v>
      </c>
      <c r="H76" s="40">
        <v>76.98</v>
      </c>
    </row>
    <row r="77" spans="1:8" x14ac:dyDescent="0.2">
      <c r="A77" s="74" t="s">
        <v>19</v>
      </c>
      <c r="B77" s="20">
        <v>67</v>
      </c>
      <c r="C77" s="20">
        <v>33.1</v>
      </c>
      <c r="D77" s="20">
        <v>100.1</v>
      </c>
      <c r="E77" s="36">
        <v>389</v>
      </c>
      <c r="F77" s="36">
        <v>31</v>
      </c>
      <c r="G77" s="36">
        <v>420</v>
      </c>
      <c r="H77" s="40">
        <v>78.540000000000006</v>
      </c>
    </row>
    <row r="78" spans="1:8" x14ac:dyDescent="0.2">
      <c r="A78" s="74" t="s">
        <v>18</v>
      </c>
      <c r="B78" s="20">
        <v>521</v>
      </c>
      <c r="C78" s="20">
        <v>5.6</v>
      </c>
      <c r="D78" s="20">
        <v>526.6</v>
      </c>
      <c r="E78" s="36">
        <v>9246</v>
      </c>
      <c r="F78" s="36">
        <v>5</v>
      </c>
      <c r="G78" s="36">
        <v>9251</v>
      </c>
      <c r="H78" s="40">
        <v>103.72</v>
      </c>
    </row>
    <row r="79" spans="1:8" x14ac:dyDescent="0.2">
      <c r="A79" s="74" t="s">
        <v>17</v>
      </c>
      <c r="B79" s="20">
        <v>320</v>
      </c>
      <c r="C79" s="20">
        <v>56.4</v>
      </c>
      <c r="D79" s="20">
        <v>376.4</v>
      </c>
      <c r="E79" s="36">
        <v>8680</v>
      </c>
      <c r="F79" s="36">
        <v>249</v>
      </c>
      <c r="G79" s="36">
        <v>8929</v>
      </c>
      <c r="H79" s="40">
        <v>94.38</v>
      </c>
    </row>
    <row r="80" spans="1:8" x14ac:dyDescent="0.2">
      <c r="A80" s="74" t="s">
        <v>16</v>
      </c>
      <c r="B80" s="20">
        <v>202</v>
      </c>
      <c r="C80" s="20">
        <v>33.1</v>
      </c>
      <c r="D80" s="20">
        <v>235.1</v>
      </c>
      <c r="E80" s="36">
        <v>1189</v>
      </c>
      <c r="F80" s="36">
        <v>72</v>
      </c>
      <c r="G80" s="36">
        <v>1261</v>
      </c>
      <c r="H80" s="40">
        <v>62.31</v>
      </c>
    </row>
    <row r="81" spans="1:9" x14ac:dyDescent="0.2">
      <c r="A81" s="74" t="s">
        <v>15</v>
      </c>
      <c r="B81" s="20">
        <v>160</v>
      </c>
      <c r="C81" s="20">
        <v>13.5</v>
      </c>
      <c r="D81" s="20">
        <v>173.5</v>
      </c>
      <c r="E81" s="36">
        <v>1961</v>
      </c>
      <c r="F81" s="36">
        <v>114</v>
      </c>
      <c r="G81" s="36">
        <v>2075</v>
      </c>
      <c r="H81" s="40">
        <v>85.92</v>
      </c>
    </row>
    <row r="82" spans="1:9" x14ac:dyDescent="0.2">
      <c r="A82" s="74" t="s">
        <v>14</v>
      </c>
      <c r="B82" s="20">
        <v>198</v>
      </c>
      <c r="C82" s="20">
        <v>41.4</v>
      </c>
      <c r="D82" s="20">
        <v>239.4</v>
      </c>
      <c r="E82" s="36">
        <v>1882</v>
      </c>
      <c r="F82" s="36">
        <v>137</v>
      </c>
      <c r="G82" s="36">
        <v>2019</v>
      </c>
      <c r="H82" s="40">
        <v>64.98</v>
      </c>
    </row>
    <row r="83" spans="1:9" x14ac:dyDescent="0.2">
      <c r="A83" s="74" t="s">
        <v>13</v>
      </c>
      <c r="B83" s="20">
        <v>91</v>
      </c>
      <c r="C83" s="20">
        <v>9.9</v>
      </c>
      <c r="D83" s="20">
        <v>100.9</v>
      </c>
      <c r="E83" s="36">
        <v>745</v>
      </c>
      <c r="F83" s="36">
        <v>28</v>
      </c>
      <c r="G83" s="36">
        <v>773</v>
      </c>
      <c r="H83" s="40">
        <v>82.24</v>
      </c>
    </row>
    <row r="84" spans="1:9" x14ac:dyDescent="0.2">
      <c r="A84" s="74" t="s">
        <v>12</v>
      </c>
      <c r="B84" s="20">
        <v>183</v>
      </c>
      <c r="C84" s="20">
        <v>23.4</v>
      </c>
      <c r="D84" s="20">
        <v>206.4</v>
      </c>
      <c r="E84" s="36">
        <v>1397</v>
      </c>
      <c r="F84" s="36">
        <v>88</v>
      </c>
      <c r="G84" s="36">
        <v>1485</v>
      </c>
      <c r="H84" s="40">
        <v>89.17</v>
      </c>
    </row>
    <row r="85" spans="1:9" ht="13.5" thickBot="1" x14ac:dyDescent="0.25">
      <c r="A85" s="74" t="s">
        <v>11</v>
      </c>
      <c r="B85" s="20">
        <v>286</v>
      </c>
      <c r="C85" s="20">
        <v>21.6</v>
      </c>
      <c r="D85" s="20">
        <v>307.60000000000002</v>
      </c>
      <c r="E85" s="36">
        <v>2171</v>
      </c>
      <c r="F85" s="36">
        <v>102</v>
      </c>
      <c r="G85" s="36">
        <v>2273</v>
      </c>
      <c r="H85" s="40">
        <v>89.2</v>
      </c>
    </row>
    <row r="86" spans="1:9" ht="13.5" thickBot="1" x14ac:dyDescent="0.25">
      <c r="A86" s="39" t="s">
        <v>10</v>
      </c>
      <c r="B86" s="19">
        <v>3128</v>
      </c>
      <c r="C86" s="19">
        <v>394.3</v>
      </c>
      <c r="D86" s="19">
        <v>3522.3</v>
      </c>
      <c r="E86" s="34">
        <v>39878</v>
      </c>
      <c r="F86" s="34">
        <v>1727</v>
      </c>
      <c r="G86" s="34">
        <v>41605</v>
      </c>
      <c r="H86" s="33">
        <v>88.12</v>
      </c>
    </row>
    <row r="87" spans="1:9" x14ac:dyDescent="0.2">
      <c r="A87" s="78"/>
      <c r="B87" s="53"/>
      <c r="C87" s="53"/>
      <c r="D87" s="53"/>
      <c r="E87" s="54"/>
      <c r="F87" s="54"/>
      <c r="G87" s="54"/>
      <c r="H87" s="79"/>
      <c r="I87" s="55"/>
    </row>
    <row r="88" spans="1:9" x14ac:dyDescent="0.2">
      <c r="A88" s="75" t="s">
        <v>9</v>
      </c>
      <c r="B88" s="46">
        <v>97</v>
      </c>
      <c r="C88" s="46">
        <v>15.9</v>
      </c>
      <c r="D88" s="46">
        <v>112.9</v>
      </c>
      <c r="E88" s="44">
        <v>864</v>
      </c>
      <c r="F88" s="44">
        <v>39</v>
      </c>
      <c r="G88" s="44">
        <v>903</v>
      </c>
      <c r="H88" s="40">
        <v>71.56</v>
      </c>
    </row>
    <row r="89" spans="1:9" x14ac:dyDescent="0.2">
      <c r="A89" s="74" t="s">
        <v>8</v>
      </c>
      <c r="B89" s="20">
        <v>643</v>
      </c>
      <c r="C89" s="20">
        <v>0</v>
      </c>
      <c r="D89" s="20">
        <v>643</v>
      </c>
      <c r="E89" s="36">
        <v>20150</v>
      </c>
      <c r="F89" s="36">
        <v>0</v>
      </c>
      <c r="G89" s="36">
        <v>20150</v>
      </c>
      <c r="H89" s="40">
        <v>116.04</v>
      </c>
    </row>
    <row r="90" spans="1:9" x14ac:dyDescent="0.2">
      <c r="A90" s="74" t="s">
        <v>7</v>
      </c>
      <c r="B90" s="20">
        <v>373</v>
      </c>
      <c r="C90" s="20">
        <v>121.9</v>
      </c>
      <c r="D90" s="20">
        <v>494.9</v>
      </c>
      <c r="E90" s="36">
        <v>3009</v>
      </c>
      <c r="F90" s="36">
        <v>779</v>
      </c>
      <c r="G90" s="36">
        <v>3788</v>
      </c>
      <c r="H90" s="40">
        <v>89.56</v>
      </c>
    </row>
    <row r="91" spans="1:9" x14ac:dyDescent="0.2">
      <c r="A91" s="74" t="s">
        <v>6</v>
      </c>
      <c r="B91" s="20">
        <v>498</v>
      </c>
      <c r="C91" s="20">
        <v>1.5</v>
      </c>
      <c r="D91" s="20">
        <v>499.5</v>
      </c>
      <c r="E91" s="36">
        <v>5568</v>
      </c>
      <c r="F91" s="36">
        <v>2</v>
      </c>
      <c r="G91" s="36">
        <v>5570</v>
      </c>
      <c r="H91" s="40">
        <v>104.38</v>
      </c>
    </row>
    <row r="92" spans="1:9" x14ac:dyDescent="0.2">
      <c r="A92" s="74" t="s">
        <v>5</v>
      </c>
      <c r="B92" s="20">
        <v>279</v>
      </c>
      <c r="C92" s="20">
        <v>45.5</v>
      </c>
      <c r="D92" s="20">
        <v>324.5</v>
      </c>
      <c r="E92" s="36">
        <v>3693</v>
      </c>
      <c r="F92" s="36">
        <v>199</v>
      </c>
      <c r="G92" s="36">
        <v>3892</v>
      </c>
      <c r="H92" s="40">
        <v>92.29</v>
      </c>
    </row>
    <row r="93" spans="1:9" x14ac:dyDescent="0.2">
      <c r="A93" s="74" t="s">
        <v>4</v>
      </c>
      <c r="B93" s="20">
        <v>202</v>
      </c>
      <c r="C93" s="20">
        <v>0</v>
      </c>
      <c r="D93" s="20">
        <v>202</v>
      </c>
      <c r="E93" s="36">
        <v>1156</v>
      </c>
      <c r="F93" s="36">
        <v>0</v>
      </c>
      <c r="G93" s="36">
        <v>1156</v>
      </c>
      <c r="H93" s="40">
        <v>85.19</v>
      </c>
    </row>
    <row r="94" spans="1:9" x14ac:dyDescent="0.2">
      <c r="A94" s="74" t="s">
        <v>3</v>
      </c>
      <c r="B94" s="20">
        <v>259</v>
      </c>
      <c r="C94" s="20">
        <v>82.3</v>
      </c>
      <c r="D94" s="20">
        <v>341.3</v>
      </c>
      <c r="E94" s="36">
        <v>4411</v>
      </c>
      <c r="F94" s="36">
        <v>296</v>
      </c>
      <c r="G94" s="36">
        <v>4707</v>
      </c>
      <c r="H94" s="40">
        <v>80.790000000000006</v>
      </c>
    </row>
    <row r="95" spans="1:9" ht="13.5" thickBot="1" x14ac:dyDescent="0.25">
      <c r="A95" s="74" t="s">
        <v>2</v>
      </c>
      <c r="B95" s="20">
        <v>591</v>
      </c>
      <c r="C95" s="20">
        <v>41.7</v>
      </c>
      <c r="D95" s="20">
        <v>632.70000000000005</v>
      </c>
      <c r="E95" s="36">
        <v>4295</v>
      </c>
      <c r="F95" s="36">
        <v>204</v>
      </c>
      <c r="G95" s="36">
        <v>4499</v>
      </c>
      <c r="H95" s="40">
        <v>91</v>
      </c>
    </row>
    <row r="96" spans="1:9" ht="13.5" thickBot="1" x14ac:dyDescent="0.25">
      <c r="A96" s="39" t="s">
        <v>1</v>
      </c>
      <c r="B96" s="19">
        <v>2942</v>
      </c>
      <c r="C96" s="19">
        <v>308.7</v>
      </c>
      <c r="D96" s="19">
        <v>3250.7</v>
      </c>
      <c r="E96" s="34">
        <v>43146</v>
      </c>
      <c r="F96" s="34">
        <v>1519</v>
      </c>
      <c r="G96" s="34">
        <v>44665</v>
      </c>
      <c r="H96" s="33">
        <v>100.11</v>
      </c>
    </row>
    <row r="97" spans="1:8" ht="13.5" thickBot="1" x14ac:dyDescent="0.25">
      <c r="A97" s="80"/>
      <c r="B97" s="38"/>
      <c r="C97" s="38"/>
      <c r="D97" s="38"/>
      <c r="E97" s="37"/>
      <c r="F97" s="37"/>
      <c r="G97" s="36"/>
      <c r="H97" s="35"/>
    </row>
    <row r="98" spans="1:8" ht="13.5" thickBot="1" x14ac:dyDescent="0.25">
      <c r="A98" s="6" t="s">
        <v>0</v>
      </c>
      <c r="B98" s="34">
        <v>22120</v>
      </c>
      <c r="C98" s="34">
        <v>2300</v>
      </c>
      <c r="D98" s="34">
        <v>24420</v>
      </c>
      <c r="E98" s="34">
        <v>343238</v>
      </c>
      <c r="F98" s="34">
        <v>11208</v>
      </c>
      <c r="G98" s="34">
        <v>354446</v>
      </c>
      <c r="H98" s="33">
        <v>99.41</v>
      </c>
    </row>
    <row r="99" spans="1:8" x14ac:dyDescent="0.2">
      <c r="D99" s="1"/>
    </row>
  </sheetData>
  <mergeCells count="12">
    <mergeCell ref="A2:H2"/>
    <mergeCell ref="A3:H3"/>
    <mergeCell ref="A5:A9"/>
    <mergeCell ref="B5:D7"/>
    <mergeCell ref="E5:G7"/>
    <mergeCell ref="H5:H8"/>
    <mergeCell ref="B8:B9"/>
    <mergeCell ref="C8:C9"/>
    <mergeCell ref="D8:D9"/>
    <mergeCell ref="E8:E9"/>
    <mergeCell ref="F8:F9"/>
    <mergeCell ref="G8:G9"/>
  </mergeCells>
  <pageMargins left="0.74803149606299213" right="0.59055118110236227" top="0.74803149606299213" bottom="0.62992125984251968" header="0.51181102362204722" footer="0.23622047244094491"/>
  <pageSetup paperSize="9" firstPageNumber="4" orientation="portrait" useFirstPageNumber="1" horizontalDpi="300" verticalDpi="300" r:id="rId1"/>
  <headerFooter alignWithMargins="0">
    <oddHeader>&amp;L&amp;"Times New Roman,Normálne"Hodnotenie rozvoja verejných vodovodov  v rokoch 2004, 2012 a 2018 v členení po okresoch&amp;"Arial,Normálne"     Príloha č. 5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6"/>
  <sheetViews>
    <sheetView view="pageLayout" zoomScaleNormal="100" workbookViewId="0">
      <selection activeCell="G5" sqref="G5:G8"/>
    </sheetView>
  </sheetViews>
  <sheetFormatPr defaultColWidth="9.140625" defaultRowHeight="12.75" x14ac:dyDescent="0.2"/>
  <cols>
    <col min="1" max="1" width="20.140625" style="81" customWidth="1"/>
    <col min="2" max="2" width="6.28515625" style="82" customWidth="1"/>
    <col min="3" max="3" width="9.28515625" style="83" customWidth="1"/>
    <col min="4" max="5" width="6.28515625" style="82" customWidth="1"/>
    <col min="6" max="6" width="7.5703125" style="82" customWidth="1"/>
    <col min="7" max="7" width="7.28515625" style="84" customWidth="1"/>
    <col min="8" max="8" width="10.28515625" style="82" customWidth="1"/>
    <col min="9" max="9" width="8.42578125" style="82" customWidth="1"/>
    <col min="10" max="10" width="10" style="82" customWidth="1"/>
    <col min="11" max="11" width="8.42578125" style="84" customWidth="1"/>
    <col min="12" max="12" width="9.85546875" style="98" customWidth="1"/>
    <col min="13" max="16384" width="9.140625" style="98"/>
  </cols>
  <sheetData>
    <row r="1" spans="1:11" s="81" customFormat="1" ht="12.75" customHeight="1" x14ac:dyDescent="0.2">
      <c r="A1" s="215" t="s">
        <v>142</v>
      </c>
      <c r="B1" s="82"/>
      <c r="C1" s="83"/>
      <c r="D1" s="82"/>
      <c r="E1" s="82"/>
      <c r="F1" s="82"/>
      <c r="G1" s="84"/>
      <c r="H1" s="82"/>
      <c r="I1" s="82"/>
      <c r="J1" s="82"/>
      <c r="K1" s="84" t="s">
        <v>140</v>
      </c>
    </row>
    <row r="2" spans="1:11" s="81" customFormat="1" ht="12.75" customHeight="1" x14ac:dyDescent="0.2">
      <c r="A2" s="243" t="s">
        <v>93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s="81" customFormat="1" x14ac:dyDescent="0.2">
      <c r="A3" s="244" t="s">
        <v>101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1" s="81" customFormat="1" ht="13.5" thickBot="1" x14ac:dyDescent="0.25">
      <c r="B4" s="82"/>
      <c r="C4" s="83"/>
      <c r="D4" s="82"/>
      <c r="E4" s="82"/>
      <c r="F4" s="82"/>
      <c r="G4" s="84"/>
      <c r="H4" s="82"/>
      <c r="I4" s="82"/>
      <c r="J4" s="82"/>
      <c r="K4" s="84"/>
    </row>
    <row r="5" spans="1:11" s="81" customFormat="1" ht="12.75" customHeight="1" x14ac:dyDescent="0.2">
      <c r="A5" s="245" t="s">
        <v>91</v>
      </c>
      <c r="B5" s="248" t="s">
        <v>102</v>
      </c>
      <c r="C5" s="248" t="s">
        <v>103</v>
      </c>
      <c r="D5" s="251" t="s">
        <v>104</v>
      </c>
      <c r="E5" s="251"/>
      <c r="F5" s="251"/>
      <c r="G5" s="253" t="s">
        <v>105</v>
      </c>
      <c r="H5" s="251" t="s">
        <v>106</v>
      </c>
      <c r="I5" s="251"/>
      <c r="J5" s="251"/>
      <c r="K5" s="255" t="s">
        <v>107</v>
      </c>
    </row>
    <row r="6" spans="1:11" s="81" customFormat="1" ht="12.75" customHeight="1" x14ac:dyDescent="0.2">
      <c r="A6" s="246"/>
      <c r="B6" s="249"/>
      <c r="C6" s="249"/>
      <c r="D6" s="252"/>
      <c r="E6" s="252"/>
      <c r="F6" s="252"/>
      <c r="G6" s="254"/>
      <c r="H6" s="252"/>
      <c r="I6" s="252"/>
      <c r="J6" s="252"/>
      <c r="K6" s="256"/>
    </row>
    <row r="7" spans="1:11" s="81" customFormat="1" ht="12.75" customHeight="1" x14ac:dyDescent="0.2">
      <c r="A7" s="246"/>
      <c r="B7" s="249"/>
      <c r="C7" s="249"/>
      <c r="D7" s="252"/>
      <c r="E7" s="252"/>
      <c r="F7" s="252"/>
      <c r="G7" s="254"/>
      <c r="H7" s="252"/>
      <c r="I7" s="252"/>
      <c r="J7" s="252"/>
      <c r="K7" s="256"/>
    </row>
    <row r="8" spans="1:11" s="81" customFormat="1" ht="31.15" customHeight="1" x14ac:dyDescent="0.2">
      <c r="A8" s="246"/>
      <c r="B8" s="249"/>
      <c r="C8" s="249"/>
      <c r="D8" s="252" t="s">
        <v>108</v>
      </c>
      <c r="E8" s="252" t="s">
        <v>109</v>
      </c>
      <c r="F8" s="252" t="s">
        <v>82</v>
      </c>
      <c r="G8" s="254"/>
      <c r="H8" s="252" t="s">
        <v>85</v>
      </c>
      <c r="I8" s="252" t="s">
        <v>83</v>
      </c>
      <c r="J8" s="252" t="s">
        <v>82</v>
      </c>
      <c r="K8" s="256"/>
    </row>
    <row r="9" spans="1:11" s="81" customFormat="1" ht="13.5" thickBot="1" x14ac:dyDescent="0.25">
      <c r="A9" s="247"/>
      <c r="B9" s="250"/>
      <c r="C9" s="250"/>
      <c r="D9" s="257"/>
      <c r="E9" s="257"/>
      <c r="F9" s="257"/>
      <c r="G9" s="85" t="s">
        <v>81</v>
      </c>
      <c r="H9" s="257"/>
      <c r="I9" s="257"/>
      <c r="J9" s="257"/>
      <c r="K9" s="86" t="s">
        <v>81</v>
      </c>
    </row>
    <row r="10" spans="1:11" ht="12.75" customHeight="1" x14ac:dyDescent="0.2">
      <c r="A10" s="87" t="s">
        <v>80</v>
      </c>
      <c r="B10" s="88">
        <v>1</v>
      </c>
      <c r="C10" s="89">
        <v>415589</v>
      </c>
      <c r="D10" s="90">
        <v>1</v>
      </c>
      <c r="E10" s="91"/>
      <c r="F10" s="92">
        <f>D10+E10</f>
        <v>1</v>
      </c>
      <c r="G10" s="93">
        <f>F10/B10*100</f>
        <v>100</v>
      </c>
      <c r="H10" s="94">
        <v>414560</v>
      </c>
      <c r="I10" s="95"/>
      <c r="J10" s="96">
        <f>H10+I10</f>
        <v>414560</v>
      </c>
      <c r="K10" s="97">
        <f>J10/C10*100</f>
        <v>99.752399606341839</v>
      </c>
    </row>
    <row r="11" spans="1:11" ht="12.75" customHeight="1" x14ac:dyDescent="0.2">
      <c r="A11" s="99" t="s">
        <v>79</v>
      </c>
      <c r="B11" s="100">
        <v>26</v>
      </c>
      <c r="C11" s="101">
        <v>68517</v>
      </c>
      <c r="D11" s="90">
        <v>20</v>
      </c>
      <c r="E11" s="91">
        <v>4</v>
      </c>
      <c r="F11" s="102">
        <f>D11+E11</f>
        <v>24</v>
      </c>
      <c r="G11" s="103">
        <f t="shared" ref="G11:G74" si="0">F11/B11*100</f>
        <v>92.307692307692307</v>
      </c>
      <c r="H11" s="104">
        <v>51738</v>
      </c>
      <c r="I11" s="89">
        <v>9181</v>
      </c>
      <c r="J11" s="105">
        <f>H11+I11</f>
        <v>60919</v>
      </c>
      <c r="K11" s="97">
        <f t="shared" ref="K11:K69" si="1">J11/C11*100</f>
        <v>88.910781265963195</v>
      </c>
    </row>
    <row r="12" spans="1:11" ht="12.75" customHeight="1" x14ac:dyDescent="0.2">
      <c r="A12" s="99" t="s">
        <v>78</v>
      </c>
      <c r="B12" s="100">
        <v>17</v>
      </c>
      <c r="C12" s="101">
        <v>58696</v>
      </c>
      <c r="D12" s="90">
        <v>16</v>
      </c>
      <c r="E12" s="91">
        <v>1</v>
      </c>
      <c r="F12" s="102">
        <f>D12+E12</f>
        <v>17</v>
      </c>
      <c r="G12" s="103">
        <f t="shared" si="0"/>
        <v>100</v>
      </c>
      <c r="H12" s="104">
        <v>55101</v>
      </c>
      <c r="I12" s="89">
        <v>910</v>
      </c>
      <c r="J12" s="105">
        <f>H12+I12</f>
        <v>56011</v>
      </c>
      <c r="K12" s="97">
        <f t="shared" si="1"/>
        <v>95.425582663213845</v>
      </c>
    </row>
    <row r="13" spans="1:11" ht="12.75" customHeight="1" thickBot="1" x14ac:dyDescent="0.25">
      <c r="A13" s="99" t="s">
        <v>110</v>
      </c>
      <c r="B13" s="100">
        <v>29</v>
      </c>
      <c r="C13" s="101">
        <v>69880</v>
      </c>
      <c r="D13" s="90">
        <v>23</v>
      </c>
      <c r="E13" s="91">
        <v>4</v>
      </c>
      <c r="F13" s="102">
        <f>D13+E13</f>
        <v>27</v>
      </c>
      <c r="G13" s="103">
        <f t="shared" si="0"/>
        <v>93.103448275862064</v>
      </c>
      <c r="H13" s="104">
        <v>57640</v>
      </c>
      <c r="I13" s="89">
        <v>3716</v>
      </c>
      <c r="J13" s="105">
        <f>H13+I13</f>
        <v>61356</v>
      </c>
      <c r="K13" s="97">
        <f t="shared" si="1"/>
        <v>87.801946193474521</v>
      </c>
    </row>
    <row r="14" spans="1:11" ht="12.75" customHeight="1" thickBot="1" x14ac:dyDescent="0.3">
      <c r="A14" s="106" t="s">
        <v>76</v>
      </c>
      <c r="B14" s="107">
        <f>SUM(B10:B13)</f>
        <v>73</v>
      </c>
      <c r="C14" s="108">
        <f>SUM(C10:C13)</f>
        <v>612682</v>
      </c>
      <c r="D14" s="109">
        <f>SUM(D10:D13)</f>
        <v>60</v>
      </c>
      <c r="E14" s="110">
        <f>SUM(E10:E13)</f>
        <v>9</v>
      </c>
      <c r="F14" s="110">
        <f>SUM(F10:F13)</f>
        <v>69</v>
      </c>
      <c r="G14" s="111">
        <f t="shared" si="0"/>
        <v>94.520547945205479</v>
      </c>
      <c r="H14" s="112">
        <f>SUM(H10:H13)</f>
        <v>579039</v>
      </c>
      <c r="I14" s="112">
        <f>SUM(I10:I13)</f>
        <v>13807</v>
      </c>
      <c r="J14" s="108">
        <f>SUM(J10:J13)</f>
        <v>592846</v>
      </c>
      <c r="K14" s="113">
        <f t="shared" si="1"/>
        <v>96.762431408136678</v>
      </c>
    </row>
    <row r="15" spans="1:11" ht="12.75" customHeight="1" x14ac:dyDescent="0.25">
      <c r="A15" s="87"/>
      <c r="B15" s="88"/>
      <c r="C15" s="101"/>
      <c r="D15" s="114"/>
      <c r="E15" s="115"/>
      <c r="F15" s="92"/>
      <c r="G15" s="93"/>
      <c r="H15" s="116"/>
      <c r="I15" s="116"/>
      <c r="J15" s="96"/>
      <c r="K15" s="97"/>
    </row>
    <row r="16" spans="1:11" ht="12.75" customHeight="1" x14ac:dyDescent="0.2">
      <c r="A16" s="99" t="s">
        <v>111</v>
      </c>
      <c r="B16" s="100">
        <v>67</v>
      </c>
      <c r="C16" s="101">
        <v>117402</v>
      </c>
      <c r="D16" s="90">
        <v>55</v>
      </c>
      <c r="E16" s="91">
        <v>3</v>
      </c>
      <c r="F16" s="102">
        <f t="shared" ref="F16:F22" si="2">D16+E16</f>
        <v>58</v>
      </c>
      <c r="G16" s="103">
        <f t="shared" si="0"/>
        <v>86.567164179104466</v>
      </c>
      <c r="H16" s="104">
        <v>93394</v>
      </c>
      <c r="I16" s="89">
        <v>2074</v>
      </c>
      <c r="J16" s="105">
        <f t="shared" ref="J16:J22" si="3">H16+I16</f>
        <v>95468</v>
      </c>
      <c r="K16" s="97">
        <f t="shared" si="1"/>
        <v>81.317183693633837</v>
      </c>
    </row>
    <row r="17" spans="1:11" ht="12.75" customHeight="1" x14ac:dyDescent="0.2">
      <c r="A17" s="99" t="s">
        <v>74</v>
      </c>
      <c r="B17" s="100">
        <v>36</v>
      </c>
      <c r="C17" s="101">
        <v>93628</v>
      </c>
      <c r="D17" s="90">
        <v>31</v>
      </c>
      <c r="E17" s="91">
        <v>5</v>
      </c>
      <c r="F17" s="102">
        <f t="shared" si="2"/>
        <v>36</v>
      </c>
      <c r="G17" s="103">
        <f t="shared" si="0"/>
        <v>100</v>
      </c>
      <c r="H17" s="104">
        <v>84662</v>
      </c>
      <c r="I17" s="89">
        <v>5012</v>
      </c>
      <c r="J17" s="105">
        <f t="shared" si="3"/>
        <v>89674</v>
      </c>
      <c r="K17" s="97">
        <f t="shared" si="1"/>
        <v>95.776904344854103</v>
      </c>
    </row>
    <row r="18" spans="1:11" ht="12.75" customHeight="1" x14ac:dyDescent="0.2">
      <c r="A18" s="99" t="s">
        <v>73</v>
      </c>
      <c r="B18" s="100">
        <v>24</v>
      </c>
      <c r="C18" s="101">
        <v>45762</v>
      </c>
      <c r="D18" s="91">
        <v>10</v>
      </c>
      <c r="E18" s="91">
        <v>12</v>
      </c>
      <c r="F18" s="102">
        <f t="shared" si="2"/>
        <v>22</v>
      </c>
      <c r="G18" s="103">
        <f t="shared" si="0"/>
        <v>91.666666666666657</v>
      </c>
      <c r="H18" s="89">
        <v>33248</v>
      </c>
      <c r="I18" s="89">
        <v>8953</v>
      </c>
      <c r="J18" s="105">
        <f t="shared" si="3"/>
        <v>42201</v>
      </c>
      <c r="K18" s="97">
        <f t="shared" si="1"/>
        <v>92.218434508981247</v>
      </c>
    </row>
    <row r="19" spans="1:11" ht="12.75" customHeight="1" x14ac:dyDescent="0.2">
      <c r="A19" s="99" t="s">
        <v>112</v>
      </c>
      <c r="B19" s="100">
        <v>27</v>
      </c>
      <c r="C19" s="101">
        <v>63090</v>
      </c>
      <c r="D19" s="90">
        <v>20</v>
      </c>
      <c r="E19" s="91">
        <v>5</v>
      </c>
      <c r="F19" s="102">
        <f t="shared" si="2"/>
        <v>25</v>
      </c>
      <c r="G19" s="103">
        <f t="shared" si="0"/>
        <v>92.592592592592595</v>
      </c>
      <c r="H19" s="104">
        <v>55204</v>
      </c>
      <c r="I19" s="89">
        <v>2165</v>
      </c>
      <c r="J19" s="105">
        <f t="shared" si="3"/>
        <v>57369</v>
      </c>
      <c r="K19" s="97">
        <f t="shared" si="1"/>
        <v>90.932001902044703</v>
      </c>
    </row>
    <row r="20" spans="1:11" ht="12.75" customHeight="1" x14ac:dyDescent="0.2">
      <c r="A20" s="99" t="s">
        <v>71</v>
      </c>
      <c r="B20" s="100">
        <v>31</v>
      </c>
      <c r="C20" s="101">
        <v>60690</v>
      </c>
      <c r="D20" s="90">
        <v>27</v>
      </c>
      <c r="E20" s="91"/>
      <c r="F20" s="102">
        <f t="shared" si="2"/>
        <v>27</v>
      </c>
      <c r="G20" s="103">
        <f t="shared" si="0"/>
        <v>87.096774193548384</v>
      </c>
      <c r="H20" s="104">
        <v>52525</v>
      </c>
      <c r="I20" s="89"/>
      <c r="J20" s="105">
        <f t="shared" si="3"/>
        <v>52525</v>
      </c>
      <c r="K20" s="97">
        <f t="shared" si="1"/>
        <v>86.54638325918603</v>
      </c>
    </row>
    <row r="21" spans="1:11" ht="12.75" customHeight="1" x14ac:dyDescent="0.2">
      <c r="A21" s="99" t="s">
        <v>70</v>
      </c>
      <c r="B21" s="100">
        <v>21</v>
      </c>
      <c r="C21" s="101">
        <v>46769</v>
      </c>
      <c r="D21" s="90">
        <v>13</v>
      </c>
      <c r="E21" s="91">
        <v>2</v>
      </c>
      <c r="F21" s="102">
        <f t="shared" si="2"/>
        <v>15</v>
      </c>
      <c r="G21" s="103">
        <f t="shared" si="0"/>
        <v>71.428571428571431</v>
      </c>
      <c r="H21" s="104">
        <v>39713</v>
      </c>
      <c r="I21" s="89">
        <v>934</v>
      </c>
      <c r="J21" s="105">
        <f t="shared" si="3"/>
        <v>40647</v>
      </c>
      <c r="K21" s="97">
        <f t="shared" si="1"/>
        <v>86.910132780260426</v>
      </c>
    </row>
    <row r="22" spans="1:11" ht="12.75" customHeight="1" thickBot="1" x14ac:dyDescent="0.25">
      <c r="A22" s="99" t="s">
        <v>69</v>
      </c>
      <c r="B22" s="100">
        <v>45</v>
      </c>
      <c r="C22" s="101">
        <v>129236</v>
      </c>
      <c r="D22" s="90">
        <v>30</v>
      </c>
      <c r="E22" s="91">
        <v>11</v>
      </c>
      <c r="F22" s="102">
        <f t="shared" si="2"/>
        <v>41</v>
      </c>
      <c r="G22" s="103">
        <f t="shared" si="0"/>
        <v>91.111111111111114</v>
      </c>
      <c r="H22" s="104">
        <v>100159</v>
      </c>
      <c r="I22" s="89">
        <v>10393</v>
      </c>
      <c r="J22" s="105">
        <f t="shared" si="3"/>
        <v>110552</v>
      </c>
      <c r="K22" s="97">
        <f t="shared" si="1"/>
        <v>85.542728032436784</v>
      </c>
    </row>
    <row r="23" spans="1:11" ht="12.75" customHeight="1" thickBot="1" x14ac:dyDescent="0.3">
      <c r="A23" s="106" t="s">
        <v>68</v>
      </c>
      <c r="B23" s="107">
        <f>SUM(B16:B22)</f>
        <v>251</v>
      </c>
      <c r="C23" s="108">
        <f>SUM(C16:C22)</f>
        <v>556577</v>
      </c>
      <c r="D23" s="109">
        <f>SUM(D16:D22)</f>
        <v>186</v>
      </c>
      <c r="E23" s="110">
        <f>SUM(E16:E22)</f>
        <v>38</v>
      </c>
      <c r="F23" s="110">
        <f>SUM(F16:F22)</f>
        <v>224</v>
      </c>
      <c r="G23" s="111">
        <f t="shared" si="0"/>
        <v>89.243027888446207</v>
      </c>
      <c r="H23" s="108">
        <f>SUM(H16:H22)</f>
        <v>458905</v>
      </c>
      <c r="I23" s="112">
        <f>SUM(I16:I22)</f>
        <v>29531</v>
      </c>
      <c r="J23" s="108">
        <f>SUM(J16:J22)</f>
        <v>488436</v>
      </c>
      <c r="K23" s="113">
        <f t="shared" si="1"/>
        <v>87.757129741257728</v>
      </c>
    </row>
    <row r="24" spans="1:11" ht="12.75" customHeight="1" x14ac:dyDescent="0.25">
      <c r="A24" s="87"/>
      <c r="B24" s="88"/>
      <c r="C24" s="101"/>
      <c r="D24" s="114"/>
      <c r="E24" s="115"/>
      <c r="F24" s="92"/>
      <c r="G24" s="93"/>
      <c r="H24" s="96"/>
      <c r="I24" s="116"/>
      <c r="J24" s="96"/>
      <c r="K24" s="97"/>
    </row>
    <row r="25" spans="1:11" ht="12.75" customHeight="1" x14ac:dyDescent="0.2">
      <c r="A25" s="99" t="s">
        <v>67</v>
      </c>
      <c r="B25" s="100">
        <v>43</v>
      </c>
      <c r="C25" s="101">
        <v>37067</v>
      </c>
      <c r="D25" s="90">
        <v>30</v>
      </c>
      <c r="E25" s="91">
        <v>4</v>
      </c>
      <c r="F25" s="102">
        <f t="shared" ref="F25:F33" si="4">D25+E25</f>
        <v>34</v>
      </c>
      <c r="G25" s="103">
        <f t="shared" si="0"/>
        <v>79.069767441860463</v>
      </c>
      <c r="H25" s="104">
        <v>32037</v>
      </c>
      <c r="I25" s="89">
        <v>1292</v>
      </c>
      <c r="J25" s="105">
        <f t="shared" ref="J25:J33" si="5">H25+I25</f>
        <v>33329</v>
      </c>
      <c r="K25" s="97">
        <f t="shared" si="1"/>
        <v>89.91555831332451</v>
      </c>
    </row>
    <row r="26" spans="1:11" ht="12.75" customHeight="1" x14ac:dyDescent="0.2">
      <c r="A26" s="99" t="s">
        <v>66</v>
      </c>
      <c r="B26" s="100">
        <v>21</v>
      </c>
      <c r="C26" s="101">
        <v>60493</v>
      </c>
      <c r="D26" s="90">
        <v>14</v>
      </c>
      <c r="E26" s="91">
        <v>4</v>
      </c>
      <c r="F26" s="102">
        <f t="shared" si="4"/>
        <v>18</v>
      </c>
      <c r="G26" s="103">
        <f t="shared" si="0"/>
        <v>85.714285714285708</v>
      </c>
      <c r="H26" s="104">
        <v>49576</v>
      </c>
      <c r="I26" s="89">
        <v>1980</v>
      </c>
      <c r="J26" s="105">
        <f t="shared" si="5"/>
        <v>51556</v>
      </c>
      <c r="K26" s="97">
        <f t="shared" si="1"/>
        <v>85.226389830228285</v>
      </c>
    </row>
    <row r="27" spans="1:11" ht="12.75" customHeight="1" x14ac:dyDescent="0.2">
      <c r="A27" s="99" t="s">
        <v>65</v>
      </c>
      <c r="B27" s="100">
        <v>17</v>
      </c>
      <c r="C27" s="101">
        <v>27353</v>
      </c>
      <c r="D27" s="91">
        <v>13</v>
      </c>
      <c r="E27" s="91">
        <v>3</v>
      </c>
      <c r="F27" s="102">
        <f t="shared" si="4"/>
        <v>16</v>
      </c>
      <c r="G27" s="103">
        <f t="shared" si="0"/>
        <v>94.117647058823522</v>
      </c>
      <c r="H27" s="89">
        <v>21684</v>
      </c>
      <c r="I27" s="89">
        <v>1795</v>
      </c>
      <c r="J27" s="105">
        <f t="shared" si="5"/>
        <v>23479</v>
      </c>
      <c r="K27" s="97">
        <f t="shared" si="1"/>
        <v>85.837019705333972</v>
      </c>
    </row>
    <row r="28" spans="1:11" ht="12.75" customHeight="1" x14ac:dyDescent="0.2">
      <c r="A28" s="99" t="s">
        <v>64</v>
      </c>
      <c r="B28" s="100">
        <v>34</v>
      </c>
      <c r="C28" s="101">
        <v>62577</v>
      </c>
      <c r="D28" s="91">
        <v>18</v>
      </c>
      <c r="E28" s="91">
        <v>10</v>
      </c>
      <c r="F28" s="102">
        <f t="shared" si="4"/>
        <v>28</v>
      </c>
      <c r="G28" s="103">
        <f t="shared" si="0"/>
        <v>82.35294117647058</v>
      </c>
      <c r="H28" s="89">
        <v>43333</v>
      </c>
      <c r="I28" s="89">
        <v>6008</v>
      </c>
      <c r="J28" s="105">
        <f t="shared" si="5"/>
        <v>49341</v>
      </c>
      <c r="K28" s="97">
        <f t="shared" si="1"/>
        <v>78.848458698882979</v>
      </c>
    </row>
    <row r="29" spans="1:11" ht="12.75" customHeight="1" x14ac:dyDescent="0.2">
      <c r="A29" s="99" t="s">
        <v>63</v>
      </c>
      <c r="B29" s="100">
        <v>23</v>
      </c>
      <c r="C29" s="101">
        <v>46893</v>
      </c>
      <c r="D29" s="90">
        <v>21</v>
      </c>
      <c r="E29" s="91">
        <v>1</v>
      </c>
      <c r="F29" s="102">
        <f t="shared" si="4"/>
        <v>22</v>
      </c>
      <c r="G29" s="103">
        <f t="shared" si="0"/>
        <v>95.652173913043484</v>
      </c>
      <c r="H29" s="104">
        <v>45235</v>
      </c>
      <c r="I29" s="89">
        <v>870</v>
      </c>
      <c r="J29" s="105">
        <f t="shared" si="5"/>
        <v>46105</v>
      </c>
      <c r="K29" s="97">
        <f t="shared" si="1"/>
        <v>98.319578615145119</v>
      </c>
    </row>
    <row r="30" spans="1:11" ht="12.75" customHeight="1" x14ac:dyDescent="0.2">
      <c r="A30" s="99" t="s">
        <v>62</v>
      </c>
      <c r="B30" s="100">
        <v>28</v>
      </c>
      <c r="C30" s="101">
        <v>63363</v>
      </c>
      <c r="D30" s="90">
        <v>16</v>
      </c>
      <c r="E30" s="91">
        <v>0</v>
      </c>
      <c r="F30" s="102">
        <f t="shared" si="4"/>
        <v>16</v>
      </c>
      <c r="G30" s="103">
        <f t="shared" si="0"/>
        <v>57.142857142857139</v>
      </c>
      <c r="H30" s="104">
        <v>52248</v>
      </c>
      <c r="I30" s="89">
        <v>415</v>
      </c>
      <c r="J30" s="105">
        <f t="shared" si="5"/>
        <v>52663</v>
      </c>
      <c r="K30" s="97">
        <f t="shared" si="1"/>
        <v>83.113173303031743</v>
      </c>
    </row>
    <row r="31" spans="1:11" ht="12.75" customHeight="1" x14ac:dyDescent="0.2">
      <c r="A31" s="99" t="s">
        <v>61</v>
      </c>
      <c r="B31" s="100">
        <v>52</v>
      </c>
      <c r="C31" s="101">
        <v>137380</v>
      </c>
      <c r="D31" s="91">
        <v>50</v>
      </c>
      <c r="E31" s="91">
        <v>1</v>
      </c>
      <c r="F31" s="102">
        <f t="shared" si="4"/>
        <v>51</v>
      </c>
      <c r="G31" s="103">
        <f t="shared" si="0"/>
        <v>98.076923076923066</v>
      </c>
      <c r="H31" s="89">
        <v>135511</v>
      </c>
      <c r="I31" s="89">
        <v>521</v>
      </c>
      <c r="J31" s="105">
        <f t="shared" si="5"/>
        <v>136032</v>
      </c>
      <c r="K31" s="97">
        <f t="shared" si="1"/>
        <v>99.018780026204695</v>
      </c>
    </row>
    <row r="32" spans="1:11" ht="12.75" customHeight="1" x14ac:dyDescent="0.2">
      <c r="A32" s="99" t="s">
        <v>60</v>
      </c>
      <c r="B32" s="100">
        <v>21</v>
      </c>
      <c r="C32" s="101">
        <v>44592</v>
      </c>
      <c r="D32" s="90">
        <v>13</v>
      </c>
      <c r="E32" s="91">
        <v>4</v>
      </c>
      <c r="F32" s="102">
        <f t="shared" si="4"/>
        <v>17</v>
      </c>
      <c r="G32" s="103">
        <f t="shared" si="0"/>
        <v>80.952380952380949</v>
      </c>
      <c r="H32" s="104">
        <v>32200</v>
      </c>
      <c r="I32" s="89">
        <v>2035</v>
      </c>
      <c r="J32" s="105">
        <f t="shared" si="5"/>
        <v>34235</v>
      </c>
      <c r="K32" s="97">
        <f t="shared" si="1"/>
        <v>76.773860782203087</v>
      </c>
    </row>
    <row r="33" spans="1:11" ht="12.75" customHeight="1" thickBot="1" x14ac:dyDescent="0.25">
      <c r="A33" s="99" t="s">
        <v>59</v>
      </c>
      <c r="B33" s="100">
        <v>37</v>
      </c>
      <c r="C33" s="101">
        <v>113441</v>
      </c>
      <c r="D33" s="91">
        <v>28</v>
      </c>
      <c r="E33" s="91">
        <v>7</v>
      </c>
      <c r="F33" s="102">
        <f t="shared" si="4"/>
        <v>35</v>
      </c>
      <c r="G33" s="103">
        <f t="shared" si="0"/>
        <v>94.594594594594597</v>
      </c>
      <c r="H33" s="89">
        <v>89653</v>
      </c>
      <c r="I33" s="89">
        <v>16389</v>
      </c>
      <c r="J33" s="105">
        <f t="shared" si="5"/>
        <v>106042</v>
      </c>
      <c r="K33" s="97">
        <f t="shared" si="1"/>
        <v>93.477666804770763</v>
      </c>
    </row>
    <row r="34" spans="1:11" ht="12.75" customHeight="1" thickBot="1" x14ac:dyDescent="0.3">
      <c r="A34" s="106" t="s">
        <v>58</v>
      </c>
      <c r="B34" s="107">
        <f>SUM(B25:B33)</f>
        <v>276</v>
      </c>
      <c r="C34" s="108">
        <f>SUM(C25:C33)</f>
        <v>593159</v>
      </c>
      <c r="D34" s="109">
        <f>SUM(D25:D33)</f>
        <v>203</v>
      </c>
      <c r="E34" s="117">
        <f>SUM(E25:E33)</f>
        <v>34</v>
      </c>
      <c r="F34" s="110">
        <f>SUM(F25:F33)</f>
        <v>237</v>
      </c>
      <c r="G34" s="111">
        <f t="shared" si="0"/>
        <v>85.869565217391312</v>
      </c>
      <c r="H34" s="108">
        <f>SUM(H25:H33)</f>
        <v>501477</v>
      </c>
      <c r="I34" s="112">
        <f>SUM(I25:I33)</f>
        <v>31305</v>
      </c>
      <c r="J34" s="108">
        <f>SUM(J25:J33)</f>
        <v>532782</v>
      </c>
      <c r="K34" s="113">
        <f t="shared" si="1"/>
        <v>89.821110359954076</v>
      </c>
    </row>
    <row r="35" spans="1:11" ht="12.75" customHeight="1" x14ac:dyDescent="0.25">
      <c r="A35" s="87"/>
      <c r="B35" s="88"/>
      <c r="C35" s="101"/>
      <c r="D35" s="118"/>
      <c r="E35" s="115"/>
      <c r="F35" s="92"/>
      <c r="G35" s="93"/>
      <c r="H35" s="96"/>
      <c r="I35" s="116"/>
      <c r="J35" s="96"/>
      <c r="K35" s="97"/>
    </row>
    <row r="36" spans="1:11" ht="12.75" customHeight="1" x14ac:dyDescent="0.2">
      <c r="A36" s="99" t="s">
        <v>57</v>
      </c>
      <c r="B36" s="100">
        <v>41</v>
      </c>
      <c r="C36" s="101">
        <v>103973</v>
      </c>
      <c r="D36" s="91">
        <v>38</v>
      </c>
      <c r="E36" s="91">
        <v>2</v>
      </c>
      <c r="F36" s="102">
        <f t="shared" ref="F36:F42" si="6">D36+E36</f>
        <v>40</v>
      </c>
      <c r="G36" s="103">
        <f t="shared" si="0"/>
        <v>97.560975609756099</v>
      </c>
      <c r="H36" s="89">
        <v>84381</v>
      </c>
      <c r="I36" s="89">
        <v>6106</v>
      </c>
      <c r="J36" s="105">
        <f t="shared" ref="J36:J42" si="7">H36+I36</f>
        <v>90487</v>
      </c>
      <c r="K36" s="97">
        <f t="shared" si="1"/>
        <v>87.029324920892918</v>
      </c>
    </row>
    <row r="37" spans="1:11" ht="12.75" customHeight="1" x14ac:dyDescent="0.2">
      <c r="A37" s="99" t="s">
        <v>56</v>
      </c>
      <c r="B37" s="100">
        <v>89</v>
      </c>
      <c r="C37" s="101">
        <v>114552</v>
      </c>
      <c r="D37" s="90">
        <v>62</v>
      </c>
      <c r="E37" s="91">
        <v>6</v>
      </c>
      <c r="F37" s="102">
        <f t="shared" si="6"/>
        <v>68</v>
      </c>
      <c r="G37" s="103">
        <f t="shared" si="0"/>
        <v>76.404494382022463</v>
      </c>
      <c r="H37" s="104">
        <v>96917</v>
      </c>
      <c r="I37" s="89">
        <v>2386</v>
      </c>
      <c r="J37" s="105">
        <f t="shared" si="7"/>
        <v>99303</v>
      </c>
      <c r="K37" s="97">
        <f t="shared" si="1"/>
        <v>86.688141630002093</v>
      </c>
    </row>
    <row r="38" spans="1:11" ht="12.75" customHeight="1" x14ac:dyDescent="0.2">
      <c r="A38" s="99" t="s">
        <v>55</v>
      </c>
      <c r="B38" s="100">
        <v>62</v>
      </c>
      <c r="C38" s="101">
        <v>159761</v>
      </c>
      <c r="D38" s="90">
        <v>42</v>
      </c>
      <c r="E38" s="91">
        <v>19</v>
      </c>
      <c r="F38" s="102">
        <f t="shared" si="6"/>
        <v>61</v>
      </c>
      <c r="G38" s="103">
        <f t="shared" si="0"/>
        <v>98.387096774193552</v>
      </c>
      <c r="H38" s="104">
        <v>119305</v>
      </c>
      <c r="I38" s="89">
        <v>25622</v>
      </c>
      <c r="J38" s="105">
        <f t="shared" si="7"/>
        <v>144927</v>
      </c>
      <c r="K38" s="97">
        <f t="shared" si="1"/>
        <v>90.714880352526578</v>
      </c>
    </row>
    <row r="39" spans="1:11" ht="12.75" customHeight="1" x14ac:dyDescent="0.2">
      <c r="A39" s="99" t="s">
        <v>54</v>
      </c>
      <c r="B39" s="100">
        <v>62</v>
      </c>
      <c r="C39" s="101">
        <v>143636</v>
      </c>
      <c r="D39" s="90">
        <v>54</v>
      </c>
      <c r="E39" s="91">
        <v>6</v>
      </c>
      <c r="F39" s="102">
        <f t="shared" si="6"/>
        <v>60</v>
      </c>
      <c r="G39" s="103">
        <f t="shared" si="0"/>
        <v>96.774193548387103</v>
      </c>
      <c r="H39" s="104">
        <v>127866</v>
      </c>
      <c r="I39" s="89">
        <v>3485</v>
      </c>
      <c r="J39" s="105">
        <f t="shared" si="7"/>
        <v>131351</v>
      </c>
      <c r="K39" s="97">
        <f t="shared" si="1"/>
        <v>91.447130245899359</v>
      </c>
    </row>
    <row r="40" spans="1:11" ht="12.75" customHeight="1" x14ac:dyDescent="0.2">
      <c r="A40" s="99" t="s">
        <v>53</v>
      </c>
      <c r="B40" s="100">
        <v>13</v>
      </c>
      <c r="C40" s="101">
        <v>53101</v>
      </c>
      <c r="D40" s="90">
        <v>13</v>
      </c>
      <c r="E40" s="91"/>
      <c r="F40" s="102">
        <f t="shared" si="6"/>
        <v>13</v>
      </c>
      <c r="G40" s="103">
        <f t="shared" si="0"/>
        <v>100</v>
      </c>
      <c r="H40" s="104">
        <v>52102</v>
      </c>
      <c r="I40" s="89"/>
      <c r="J40" s="105">
        <f t="shared" si="7"/>
        <v>52102</v>
      </c>
      <c r="K40" s="97">
        <f t="shared" si="1"/>
        <v>98.11867949756126</v>
      </c>
    </row>
    <row r="41" spans="1:11" ht="12.75" customHeight="1" x14ac:dyDescent="0.2">
      <c r="A41" s="99" t="s">
        <v>52</v>
      </c>
      <c r="B41" s="100">
        <v>54</v>
      </c>
      <c r="C41" s="101">
        <v>72038</v>
      </c>
      <c r="D41" s="90">
        <v>44</v>
      </c>
      <c r="E41" s="91">
        <v>2</v>
      </c>
      <c r="F41" s="102">
        <f t="shared" si="6"/>
        <v>46</v>
      </c>
      <c r="G41" s="103">
        <f t="shared" si="0"/>
        <v>85.18518518518519</v>
      </c>
      <c r="H41" s="104">
        <v>66212</v>
      </c>
      <c r="I41" s="89">
        <v>1734</v>
      </c>
      <c r="J41" s="105">
        <f t="shared" si="7"/>
        <v>67946</v>
      </c>
      <c r="K41" s="97">
        <f t="shared" si="1"/>
        <v>94.319664621449789</v>
      </c>
    </row>
    <row r="42" spans="1:11" ht="12.75" customHeight="1" thickBot="1" x14ac:dyDescent="0.25">
      <c r="A42" s="99" t="s">
        <v>51</v>
      </c>
      <c r="B42" s="100">
        <v>33</v>
      </c>
      <c r="C42" s="101">
        <v>41339</v>
      </c>
      <c r="D42" s="90">
        <v>27</v>
      </c>
      <c r="E42" s="91">
        <v>2</v>
      </c>
      <c r="F42" s="102">
        <f t="shared" si="6"/>
        <v>29</v>
      </c>
      <c r="G42" s="103">
        <f t="shared" si="0"/>
        <v>87.878787878787875</v>
      </c>
      <c r="H42" s="104">
        <v>33466</v>
      </c>
      <c r="I42" s="89">
        <v>1418</v>
      </c>
      <c r="J42" s="105">
        <f t="shared" si="7"/>
        <v>34884</v>
      </c>
      <c r="K42" s="97">
        <f t="shared" si="1"/>
        <v>84.385205254118389</v>
      </c>
    </row>
    <row r="43" spans="1:11" ht="12.75" customHeight="1" thickBot="1" x14ac:dyDescent="0.3">
      <c r="A43" s="106" t="s">
        <v>50</v>
      </c>
      <c r="B43" s="107">
        <f>SUM(B36:B42)</f>
        <v>354</v>
      </c>
      <c r="C43" s="108">
        <f>SUM(C36:C42)</f>
        <v>688400</v>
      </c>
      <c r="D43" s="109">
        <f>SUM(D36:D42)</f>
        <v>280</v>
      </c>
      <c r="E43" s="117">
        <f>SUM(E36:E42)</f>
        <v>37</v>
      </c>
      <c r="F43" s="110">
        <f>SUM(F36:F42)</f>
        <v>317</v>
      </c>
      <c r="G43" s="111">
        <f t="shared" si="0"/>
        <v>89.548022598870062</v>
      </c>
      <c r="H43" s="108">
        <f>SUM(H36:H42)</f>
        <v>580249</v>
      </c>
      <c r="I43" s="112">
        <f>SUM(I36:I42)</f>
        <v>40751</v>
      </c>
      <c r="J43" s="108">
        <f>SUM(J36:J42)</f>
        <v>621000</v>
      </c>
      <c r="K43" s="113">
        <f t="shared" si="1"/>
        <v>90.209180708890173</v>
      </c>
    </row>
    <row r="44" spans="1:11" ht="12.75" customHeight="1" x14ac:dyDescent="0.25">
      <c r="A44" s="87"/>
      <c r="B44" s="88"/>
      <c r="C44" s="101"/>
      <c r="D44" s="118"/>
      <c r="E44" s="115"/>
      <c r="F44" s="92"/>
      <c r="G44" s="93"/>
      <c r="H44" s="96"/>
      <c r="I44" s="116"/>
      <c r="J44" s="96"/>
      <c r="K44" s="97"/>
    </row>
    <row r="45" spans="1:11" ht="12.75" customHeight="1" x14ac:dyDescent="0.2">
      <c r="A45" s="99" t="s">
        <v>49</v>
      </c>
      <c r="B45" s="100">
        <v>12</v>
      </c>
      <c r="C45" s="101">
        <v>30611</v>
      </c>
      <c r="D45" s="90">
        <v>7</v>
      </c>
      <c r="E45" s="91">
        <v>3</v>
      </c>
      <c r="F45" s="102">
        <f t="shared" ref="F45:F55" si="8">D45+E45</f>
        <v>10</v>
      </c>
      <c r="G45" s="103">
        <f t="shared" si="0"/>
        <v>83.333333333333343</v>
      </c>
      <c r="H45" s="104">
        <v>16682</v>
      </c>
      <c r="I45" s="89">
        <v>2878</v>
      </c>
      <c r="J45" s="105">
        <f t="shared" ref="J45:J55" si="9">H45+I45</f>
        <v>19560</v>
      </c>
      <c r="K45" s="97">
        <f t="shared" si="1"/>
        <v>63.898598543007409</v>
      </c>
    </row>
    <row r="46" spans="1:11" ht="12.75" customHeight="1" x14ac:dyDescent="0.2">
      <c r="A46" s="99" t="s">
        <v>48</v>
      </c>
      <c r="B46" s="100">
        <v>23</v>
      </c>
      <c r="C46" s="101">
        <v>91521</v>
      </c>
      <c r="D46" s="90">
        <v>18</v>
      </c>
      <c r="E46" s="91">
        <v>4</v>
      </c>
      <c r="F46" s="102">
        <f t="shared" si="8"/>
        <v>22</v>
      </c>
      <c r="G46" s="103">
        <f t="shared" si="0"/>
        <v>95.652173913043484</v>
      </c>
      <c r="H46" s="104">
        <v>61316</v>
      </c>
      <c r="I46" s="89">
        <v>6647</v>
      </c>
      <c r="J46" s="105">
        <f t="shared" si="9"/>
        <v>67963</v>
      </c>
      <c r="K46" s="97">
        <f t="shared" si="1"/>
        <v>74.259459577583286</v>
      </c>
    </row>
    <row r="47" spans="1:11" ht="12.75" customHeight="1" x14ac:dyDescent="0.2">
      <c r="A47" s="99" t="s">
        <v>47</v>
      </c>
      <c r="B47" s="100">
        <v>24</v>
      </c>
      <c r="C47" s="101">
        <v>39499</v>
      </c>
      <c r="D47" s="90">
        <v>24</v>
      </c>
      <c r="E47" s="91">
        <v>0</v>
      </c>
      <c r="F47" s="102">
        <f t="shared" si="8"/>
        <v>24</v>
      </c>
      <c r="G47" s="103">
        <f t="shared" si="0"/>
        <v>100</v>
      </c>
      <c r="H47" s="104">
        <v>35252</v>
      </c>
      <c r="I47" s="89">
        <v>752</v>
      </c>
      <c r="J47" s="105">
        <f t="shared" si="9"/>
        <v>36004</v>
      </c>
      <c r="K47" s="97">
        <f t="shared" si="1"/>
        <v>91.151674725942428</v>
      </c>
    </row>
    <row r="48" spans="1:11" ht="12.75" customHeight="1" x14ac:dyDescent="0.2">
      <c r="A48" s="99" t="s">
        <v>46</v>
      </c>
      <c r="B48" s="100">
        <v>14</v>
      </c>
      <c r="C48" s="101">
        <v>33260</v>
      </c>
      <c r="D48" s="90">
        <v>8</v>
      </c>
      <c r="E48" s="91">
        <v>6</v>
      </c>
      <c r="F48" s="102">
        <f t="shared" si="8"/>
        <v>14</v>
      </c>
      <c r="G48" s="103">
        <f t="shared" si="0"/>
        <v>100</v>
      </c>
      <c r="H48" s="104">
        <v>20659</v>
      </c>
      <c r="I48" s="89">
        <v>7310</v>
      </c>
      <c r="J48" s="105">
        <f t="shared" si="9"/>
        <v>27969</v>
      </c>
      <c r="K48" s="97">
        <f t="shared" si="1"/>
        <v>84.092002405291638</v>
      </c>
    </row>
    <row r="49" spans="1:11" ht="12.75" customHeight="1" x14ac:dyDescent="0.2">
      <c r="A49" s="99" t="s">
        <v>45</v>
      </c>
      <c r="B49" s="100">
        <v>56</v>
      </c>
      <c r="C49" s="101">
        <v>72592</v>
      </c>
      <c r="D49" s="90">
        <v>43</v>
      </c>
      <c r="E49" s="91">
        <v>7</v>
      </c>
      <c r="F49" s="102">
        <f t="shared" si="8"/>
        <v>50</v>
      </c>
      <c r="G49" s="103">
        <f t="shared" si="0"/>
        <v>89.285714285714292</v>
      </c>
      <c r="H49" s="104">
        <v>67397</v>
      </c>
      <c r="I49" s="89">
        <v>3456</v>
      </c>
      <c r="J49" s="105">
        <f t="shared" si="9"/>
        <v>70853</v>
      </c>
      <c r="K49" s="97">
        <f t="shared" si="1"/>
        <v>97.604419219748735</v>
      </c>
    </row>
    <row r="50" spans="1:11" ht="12.75" customHeight="1" x14ac:dyDescent="0.2">
      <c r="A50" s="99" t="s">
        <v>44</v>
      </c>
      <c r="B50" s="100">
        <v>43</v>
      </c>
      <c r="C50" s="101">
        <v>97228</v>
      </c>
      <c r="D50" s="90">
        <v>42</v>
      </c>
      <c r="E50" s="91">
        <v>1</v>
      </c>
      <c r="F50" s="102">
        <f t="shared" si="8"/>
        <v>43</v>
      </c>
      <c r="G50" s="103">
        <f t="shared" si="0"/>
        <v>100</v>
      </c>
      <c r="H50" s="104">
        <v>97075</v>
      </c>
      <c r="I50" s="89">
        <v>133</v>
      </c>
      <c r="J50" s="105">
        <f t="shared" si="9"/>
        <v>97208</v>
      </c>
      <c r="K50" s="97">
        <f t="shared" si="1"/>
        <v>99.979429793886538</v>
      </c>
    </row>
    <row r="51" spans="1:11" ht="12.75" customHeight="1" x14ac:dyDescent="0.2">
      <c r="A51" s="99" t="s">
        <v>43</v>
      </c>
      <c r="B51" s="100">
        <v>24</v>
      </c>
      <c r="C51" s="101">
        <v>60248</v>
      </c>
      <c r="D51" s="90">
        <v>19</v>
      </c>
      <c r="E51" s="91">
        <v>5</v>
      </c>
      <c r="F51" s="102">
        <f t="shared" si="8"/>
        <v>24</v>
      </c>
      <c r="G51" s="103">
        <f t="shared" si="0"/>
        <v>100</v>
      </c>
      <c r="H51" s="104">
        <v>34883</v>
      </c>
      <c r="I51" s="89">
        <v>12346</v>
      </c>
      <c r="J51" s="105">
        <f t="shared" si="9"/>
        <v>47229</v>
      </c>
      <c r="K51" s="97">
        <f t="shared" si="1"/>
        <v>78.390983933076626</v>
      </c>
    </row>
    <row r="52" spans="1:11" ht="12.75" customHeight="1" x14ac:dyDescent="0.2">
      <c r="A52" s="99" t="s">
        <v>42</v>
      </c>
      <c r="B52" s="100">
        <v>25</v>
      </c>
      <c r="C52" s="101">
        <v>57762</v>
      </c>
      <c r="D52" s="90">
        <v>22</v>
      </c>
      <c r="E52" s="91">
        <v>2</v>
      </c>
      <c r="F52" s="102">
        <f t="shared" si="8"/>
        <v>24</v>
      </c>
      <c r="G52" s="103">
        <f t="shared" si="0"/>
        <v>96</v>
      </c>
      <c r="H52" s="104">
        <v>53148</v>
      </c>
      <c r="I52" s="89">
        <v>1754</v>
      </c>
      <c r="J52" s="105">
        <f t="shared" si="9"/>
        <v>54902</v>
      </c>
      <c r="K52" s="97">
        <f t="shared" si="1"/>
        <v>95.048647900003459</v>
      </c>
    </row>
    <row r="53" spans="1:11" ht="12.75" customHeight="1" x14ac:dyDescent="0.2">
      <c r="A53" s="99" t="s">
        <v>41</v>
      </c>
      <c r="B53" s="100">
        <v>26</v>
      </c>
      <c r="C53" s="101">
        <v>16306</v>
      </c>
      <c r="D53" s="90">
        <v>25</v>
      </c>
      <c r="E53" s="91">
        <v>1</v>
      </c>
      <c r="F53" s="102">
        <f t="shared" si="8"/>
        <v>26</v>
      </c>
      <c r="G53" s="103">
        <f t="shared" si="0"/>
        <v>100</v>
      </c>
      <c r="H53" s="104">
        <v>16216</v>
      </c>
      <c r="I53" s="89">
        <v>54</v>
      </c>
      <c r="J53" s="105">
        <f t="shared" si="9"/>
        <v>16270</v>
      </c>
      <c r="K53" s="97">
        <f t="shared" si="1"/>
        <v>99.779222372132963</v>
      </c>
    </row>
    <row r="54" spans="1:11" ht="12.75" customHeight="1" x14ac:dyDescent="0.2">
      <c r="A54" s="99" t="s">
        <v>40</v>
      </c>
      <c r="B54" s="100">
        <v>15</v>
      </c>
      <c r="C54" s="101">
        <v>36010</v>
      </c>
      <c r="D54" s="90">
        <v>15</v>
      </c>
      <c r="E54" s="91"/>
      <c r="F54" s="102">
        <f t="shared" si="8"/>
        <v>15</v>
      </c>
      <c r="G54" s="103">
        <f t="shared" si="0"/>
        <v>100</v>
      </c>
      <c r="H54" s="104">
        <v>34508</v>
      </c>
      <c r="I54" s="89"/>
      <c r="J54" s="105">
        <f t="shared" si="9"/>
        <v>34508</v>
      </c>
      <c r="K54" s="97">
        <f t="shared" si="1"/>
        <v>95.828936406553737</v>
      </c>
    </row>
    <row r="55" spans="1:11" ht="12.75" customHeight="1" thickBot="1" x14ac:dyDescent="0.25">
      <c r="A55" s="99" t="s">
        <v>39</v>
      </c>
      <c r="B55" s="100">
        <v>53</v>
      </c>
      <c r="C55" s="101">
        <v>155084</v>
      </c>
      <c r="D55" s="90">
        <v>45</v>
      </c>
      <c r="E55" s="91">
        <v>6</v>
      </c>
      <c r="F55" s="102">
        <f t="shared" si="8"/>
        <v>51</v>
      </c>
      <c r="G55" s="103">
        <f t="shared" si="0"/>
        <v>96.226415094339629</v>
      </c>
      <c r="H55" s="104">
        <v>137262</v>
      </c>
      <c r="I55" s="89">
        <v>8272</v>
      </c>
      <c r="J55" s="105">
        <f t="shared" si="9"/>
        <v>145534</v>
      </c>
      <c r="K55" s="97">
        <f t="shared" si="1"/>
        <v>93.842046890717285</v>
      </c>
    </row>
    <row r="56" spans="1:11" ht="12.75" customHeight="1" thickBot="1" x14ac:dyDescent="0.3">
      <c r="A56" s="106" t="s">
        <v>38</v>
      </c>
      <c r="B56" s="107">
        <f>SUM(B45:B55)</f>
        <v>315</v>
      </c>
      <c r="C56" s="108">
        <f>SUM(C45:C55)</f>
        <v>690121</v>
      </c>
      <c r="D56" s="109">
        <f>SUM(D45:D55)</f>
        <v>268</v>
      </c>
      <c r="E56" s="117">
        <f>SUM(E45:E55)</f>
        <v>35</v>
      </c>
      <c r="F56" s="110">
        <f>SUM(F45:F55)</f>
        <v>303</v>
      </c>
      <c r="G56" s="111">
        <f t="shared" si="0"/>
        <v>96.19047619047619</v>
      </c>
      <c r="H56" s="108">
        <f>SUM(H45:H55)</f>
        <v>574398</v>
      </c>
      <c r="I56" s="112">
        <f>SUM(I45:I55)</f>
        <v>43602</v>
      </c>
      <c r="J56" s="108">
        <f>SUM(J45:J55)</f>
        <v>618000</v>
      </c>
      <c r="K56" s="113">
        <f t="shared" si="1"/>
        <v>89.549513780916683</v>
      </c>
    </row>
    <row r="57" spans="1:11" ht="12.75" customHeight="1" x14ac:dyDescent="0.25">
      <c r="A57" s="87"/>
      <c r="B57" s="88"/>
      <c r="C57" s="101"/>
      <c r="D57" s="118"/>
      <c r="E57" s="115"/>
      <c r="F57" s="92"/>
      <c r="G57" s="93"/>
      <c r="H57" s="96"/>
      <c r="I57" s="116"/>
      <c r="J57" s="96"/>
      <c r="K57" s="97"/>
    </row>
    <row r="58" spans="1:11" ht="12.75" customHeight="1" x14ac:dyDescent="0.2">
      <c r="A58" s="99" t="s">
        <v>37</v>
      </c>
      <c r="B58" s="100">
        <v>42</v>
      </c>
      <c r="C58" s="101">
        <v>111148</v>
      </c>
      <c r="D58" s="91">
        <v>42</v>
      </c>
      <c r="E58" s="91"/>
      <c r="F58" s="102">
        <f t="shared" ref="F58:F70" si="10">D58+E58</f>
        <v>42</v>
      </c>
      <c r="G58" s="103">
        <f t="shared" si="0"/>
        <v>100</v>
      </c>
      <c r="H58" s="89">
        <v>110741</v>
      </c>
      <c r="I58" s="89"/>
      <c r="J58" s="105">
        <f t="shared" ref="J58:J70" si="11">H58+I58</f>
        <v>110741</v>
      </c>
      <c r="K58" s="97">
        <f t="shared" si="1"/>
        <v>99.633821571238343</v>
      </c>
    </row>
    <row r="59" spans="1:11" ht="12.75" customHeight="1" x14ac:dyDescent="0.2">
      <c r="A59" s="99" t="s">
        <v>36</v>
      </c>
      <c r="B59" s="100">
        <v>15</v>
      </c>
      <c r="C59" s="101">
        <v>16509</v>
      </c>
      <c r="D59" s="91">
        <v>9</v>
      </c>
      <c r="E59" s="91">
        <v>4</v>
      </c>
      <c r="F59" s="102">
        <f t="shared" si="10"/>
        <v>13</v>
      </c>
      <c r="G59" s="103">
        <f t="shared" si="0"/>
        <v>86.666666666666671</v>
      </c>
      <c r="H59" s="89">
        <v>14002</v>
      </c>
      <c r="I59" s="89">
        <v>1729</v>
      </c>
      <c r="J59" s="105">
        <f t="shared" si="11"/>
        <v>15731</v>
      </c>
      <c r="K59" s="97">
        <f t="shared" si="1"/>
        <v>95.287418983584715</v>
      </c>
    </row>
    <row r="60" spans="1:11" ht="12.75" customHeight="1" x14ac:dyDescent="0.2">
      <c r="A60" s="99" t="s">
        <v>35</v>
      </c>
      <c r="B60" s="100">
        <v>30</v>
      </c>
      <c r="C60" s="101">
        <v>63696</v>
      </c>
      <c r="D60" s="91">
        <v>28</v>
      </c>
      <c r="E60" s="91">
        <v>2</v>
      </c>
      <c r="F60" s="102">
        <f t="shared" si="10"/>
        <v>30</v>
      </c>
      <c r="G60" s="103">
        <f t="shared" si="0"/>
        <v>100</v>
      </c>
      <c r="H60" s="89">
        <v>59106</v>
      </c>
      <c r="I60" s="89">
        <v>3307</v>
      </c>
      <c r="J60" s="105">
        <f t="shared" si="11"/>
        <v>62413</v>
      </c>
      <c r="K60" s="97">
        <f t="shared" si="1"/>
        <v>97.985744787741766</v>
      </c>
    </row>
    <row r="61" spans="1:11" ht="12.75" customHeight="1" x14ac:dyDescent="0.2">
      <c r="A61" s="99" t="s">
        <v>34</v>
      </c>
      <c r="B61" s="100">
        <v>15</v>
      </c>
      <c r="C61" s="101">
        <v>32871</v>
      </c>
      <c r="D61" s="91">
        <v>5</v>
      </c>
      <c r="E61" s="91">
        <v>8</v>
      </c>
      <c r="F61" s="102">
        <f t="shared" si="10"/>
        <v>13</v>
      </c>
      <c r="G61" s="103">
        <f t="shared" si="0"/>
        <v>86.666666666666671</v>
      </c>
      <c r="H61" s="89">
        <v>23430</v>
      </c>
      <c r="I61" s="89">
        <v>3321</v>
      </c>
      <c r="J61" s="105">
        <f t="shared" si="11"/>
        <v>26751</v>
      </c>
      <c r="K61" s="97">
        <f t="shared" si="1"/>
        <v>81.381765081682943</v>
      </c>
    </row>
    <row r="62" spans="1:11" ht="12.75" customHeight="1" x14ac:dyDescent="0.2">
      <c r="A62" s="119" t="s">
        <v>33</v>
      </c>
      <c r="B62" s="100">
        <v>36</v>
      </c>
      <c r="C62" s="101">
        <v>22779</v>
      </c>
      <c r="D62" s="91">
        <v>17</v>
      </c>
      <c r="E62" s="91">
        <v>15</v>
      </c>
      <c r="F62" s="102">
        <f t="shared" si="10"/>
        <v>32</v>
      </c>
      <c r="G62" s="103">
        <f t="shared" si="0"/>
        <v>88.888888888888886</v>
      </c>
      <c r="H62" s="89">
        <v>16238</v>
      </c>
      <c r="I62" s="89">
        <v>4478</v>
      </c>
      <c r="J62" s="105">
        <f t="shared" si="11"/>
        <v>20716</v>
      </c>
      <c r="K62" s="97">
        <f t="shared" si="1"/>
        <v>90.943412792484295</v>
      </c>
    </row>
    <row r="63" spans="1:11" ht="12.75" customHeight="1" x14ac:dyDescent="0.2">
      <c r="A63" s="119" t="s">
        <v>32</v>
      </c>
      <c r="B63" s="100">
        <v>57</v>
      </c>
      <c r="C63" s="101">
        <v>74681</v>
      </c>
      <c r="D63" s="91">
        <v>26</v>
      </c>
      <c r="E63" s="91">
        <v>3</v>
      </c>
      <c r="F63" s="102">
        <f t="shared" si="10"/>
        <v>29</v>
      </c>
      <c r="G63" s="103">
        <f t="shared" si="0"/>
        <v>50.877192982456144</v>
      </c>
      <c r="H63" s="89">
        <v>51441</v>
      </c>
      <c r="I63" s="89">
        <v>772</v>
      </c>
      <c r="J63" s="105">
        <f t="shared" si="11"/>
        <v>52213</v>
      </c>
      <c r="K63" s="97">
        <f t="shared" si="1"/>
        <v>69.914703873809941</v>
      </c>
    </row>
    <row r="64" spans="1:11" ht="12.75" customHeight="1" x14ac:dyDescent="0.2">
      <c r="A64" s="119" t="s">
        <v>31</v>
      </c>
      <c r="B64" s="100">
        <v>22</v>
      </c>
      <c r="C64" s="101">
        <v>22400</v>
      </c>
      <c r="D64" s="91">
        <v>14</v>
      </c>
      <c r="E64" s="91">
        <v>2</v>
      </c>
      <c r="F64" s="102">
        <f t="shared" si="10"/>
        <v>16</v>
      </c>
      <c r="G64" s="103">
        <f t="shared" si="0"/>
        <v>72.727272727272734</v>
      </c>
      <c r="H64" s="89">
        <v>16634</v>
      </c>
      <c r="I64" s="89">
        <v>1090</v>
      </c>
      <c r="J64" s="105">
        <f t="shared" si="11"/>
        <v>17724</v>
      </c>
      <c r="K64" s="97">
        <f t="shared" si="1"/>
        <v>79.125</v>
      </c>
    </row>
    <row r="65" spans="1:11" ht="12.75" customHeight="1" x14ac:dyDescent="0.2">
      <c r="A65" s="119" t="s">
        <v>30</v>
      </c>
      <c r="B65" s="100">
        <v>42</v>
      </c>
      <c r="C65" s="101">
        <v>40326</v>
      </c>
      <c r="D65" s="91">
        <v>30</v>
      </c>
      <c r="E65" s="91">
        <v>3</v>
      </c>
      <c r="F65" s="102">
        <f t="shared" si="10"/>
        <v>33</v>
      </c>
      <c r="G65" s="103">
        <f t="shared" si="0"/>
        <v>78.571428571428569</v>
      </c>
      <c r="H65" s="89">
        <v>32086</v>
      </c>
      <c r="I65" s="89">
        <v>521</v>
      </c>
      <c r="J65" s="105">
        <f t="shared" si="11"/>
        <v>32607</v>
      </c>
      <c r="K65" s="97">
        <f t="shared" si="1"/>
        <v>80.85850319892873</v>
      </c>
    </row>
    <row r="66" spans="1:11" ht="12.75" customHeight="1" x14ac:dyDescent="0.2">
      <c r="A66" s="119" t="s">
        <v>29</v>
      </c>
      <c r="B66" s="100">
        <v>107</v>
      </c>
      <c r="C66" s="101">
        <v>84837</v>
      </c>
      <c r="D66" s="91">
        <v>54</v>
      </c>
      <c r="E66" s="91">
        <v>7</v>
      </c>
      <c r="F66" s="102">
        <f t="shared" si="10"/>
        <v>61</v>
      </c>
      <c r="G66" s="103">
        <f t="shared" si="0"/>
        <v>57.009345794392516</v>
      </c>
      <c r="H66" s="89">
        <v>54057</v>
      </c>
      <c r="I66" s="89">
        <v>1785</v>
      </c>
      <c r="J66" s="105">
        <f t="shared" si="11"/>
        <v>55842</v>
      </c>
      <c r="K66" s="97">
        <f t="shared" si="1"/>
        <v>65.822695286254813</v>
      </c>
    </row>
    <row r="67" spans="1:11" ht="12.75" customHeight="1" x14ac:dyDescent="0.2">
      <c r="A67" s="119" t="s">
        <v>28</v>
      </c>
      <c r="B67" s="100">
        <v>71</v>
      </c>
      <c r="C67" s="101">
        <v>45280</v>
      </c>
      <c r="D67" s="91">
        <v>61</v>
      </c>
      <c r="E67" s="91">
        <v>2</v>
      </c>
      <c r="F67" s="102">
        <f t="shared" si="10"/>
        <v>63</v>
      </c>
      <c r="G67" s="103">
        <f t="shared" si="0"/>
        <v>88.732394366197184</v>
      </c>
      <c r="H67" s="89">
        <v>37212</v>
      </c>
      <c r="I67" s="89">
        <v>2423</v>
      </c>
      <c r="J67" s="105">
        <f t="shared" si="11"/>
        <v>39635</v>
      </c>
      <c r="K67" s="97">
        <f t="shared" si="1"/>
        <v>87.533127208480565</v>
      </c>
    </row>
    <row r="68" spans="1:11" ht="12.75" customHeight="1" x14ac:dyDescent="0.2">
      <c r="A68" s="119" t="s">
        <v>27</v>
      </c>
      <c r="B68" s="100">
        <v>26</v>
      </c>
      <c r="C68" s="101">
        <v>68994</v>
      </c>
      <c r="D68" s="91">
        <v>20</v>
      </c>
      <c r="E68" s="91">
        <v>3</v>
      </c>
      <c r="F68" s="102">
        <f t="shared" si="10"/>
        <v>23</v>
      </c>
      <c r="G68" s="103">
        <f t="shared" si="0"/>
        <v>88.461538461538453</v>
      </c>
      <c r="H68" s="89">
        <v>64447</v>
      </c>
      <c r="I68" s="89">
        <v>432</v>
      </c>
      <c r="J68" s="105">
        <f t="shared" si="11"/>
        <v>64879</v>
      </c>
      <c r="K68" s="97">
        <f t="shared" si="1"/>
        <v>94.035713250427577</v>
      </c>
    </row>
    <row r="69" spans="1:11" ht="12.75" customHeight="1" x14ac:dyDescent="0.2">
      <c r="A69" s="119" t="s">
        <v>26</v>
      </c>
      <c r="B69" s="100">
        <v>18</v>
      </c>
      <c r="C69" s="101">
        <v>26915</v>
      </c>
      <c r="D69" s="91">
        <v>15</v>
      </c>
      <c r="E69" s="91">
        <v>0</v>
      </c>
      <c r="F69" s="102">
        <f t="shared" si="10"/>
        <v>15</v>
      </c>
      <c r="G69" s="103">
        <f t="shared" si="0"/>
        <v>83.333333333333343</v>
      </c>
      <c r="H69" s="89">
        <v>23532</v>
      </c>
      <c r="I69" s="89">
        <v>520</v>
      </c>
      <c r="J69" s="105">
        <f t="shared" si="11"/>
        <v>24052</v>
      </c>
      <c r="K69" s="97">
        <f t="shared" si="1"/>
        <v>89.362808842652797</v>
      </c>
    </row>
    <row r="70" spans="1:11" ht="12.75" customHeight="1" thickBot="1" x14ac:dyDescent="0.25">
      <c r="A70" s="119" t="s">
        <v>25</v>
      </c>
      <c r="B70" s="100">
        <v>35</v>
      </c>
      <c r="C70" s="101">
        <v>48054</v>
      </c>
      <c r="D70" s="91">
        <v>25</v>
      </c>
      <c r="E70" s="91">
        <v>6</v>
      </c>
      <c r="F70" s="102">
        <f t="shared" si="10"/>
        <v>31</v>
      </c>
      <c r="G70" s="103">
        <f t="shared" si="0"/>
        <v>88.571428571428569</v>
      </c>
      <c r="H70" s="89">
        <v>42255</v>
      </c>
      <c r="I70" s="89">
        <v>2003</v>
      </c>
      <c r="J70" s="105">
        <f t="shared" si="11"/>
        <v>44258</v>
      </c>
      <c r="K70" s="97">
        <f>J70/C70*100</f>
        <v>92.100553543929749</v>
      </c>
    </row>
    <row r="71" spans="1:11" ht="12.75" customHeight="1" thickBot="1" x14ac:dyDescent="0.3">
      <c r="A71" s="120" t="s">
        <v>24</v>
      </c>
      <c r="B71" s="107">
        <f>SUM(B58:B70)</f>
        <v>516</v>
      </c>
      <c r="C71" s="108">
        <f>SUM(C58:C70)</f>
        <v>658490</v>
      </c>
      <c r="D71" s="121">
        <f>SUM(D58:D70)</f>
        <v>346</v>
      </c>
      <c r="E71" s="117">
        <f>SUM(E58:E70)</f>
        <v>55</v>
      </c>
      <c r="F71" s="110">
        <f>SUM(F58:F70)</f>
        <v>401</v>
      </c>
      <c r="G71" s="111">
        <f t="shared" si="0"/>
        <v>77.713178294573652</v>
      </c>
      <c r="H71" s="122">
        <f>SUM(H58:H70)</f>
        <v>545181</v>
      </c>
      <c r="I71" s="112">
        <f>SUM(I58:I70)</f>
        <v>22381</v>
      </c>
      <c r="J71" s="108">
        <f>SUM(J58:J70)</f>
        <v>567562</v>
      </c>
      <c r="K71" s="113">
        <f>J71/C71*100</f>
        <v>86.191437986909449</v>
      </c>
    </row>
    <row r="72" spans="1:11" ht="12.75" customHeight="1" x14ac:dyDescent="0.25">
      <c r="A72" s="123"/>
      <c r="B72" s="88"/>
      <c r="C72" s="101"/>
      <c r="D72" s="124"/>
      <c r="E72" s="115"/>
      <c r="F72" s="92"/>
      <c r="G72" s="93"/>
      <c r="H72" s="125"/>
      <c r="I72" s="116"/>
      <c r="J72" s="96"/>
      <c r="K72" s="97"/>
    </row>
    <row r="73" spans="1:11" ht="12.75" customHeight="1" x14ac:dyDescent="0.2">
      <c r="A73" s="119" t="s">
        <v>23</v>
      </c>
      <c r="B73" s="100">
        <v>86</v>
      </c>
      <c r="C73" s="101">
        <v>77841</v>
      </c>
      <c r="D73" s="91">
        <v>46</v>
      </c>
      <c r="E73" s="91">
        <v>15</v>
      </c>
      <c r="F73" s="102">
        <f t="shared" ref="F73:F85" si="12">D73+E73</f>
        <v>61</v>
      </c>
      <c r="G73" s="103">
        <f t="shared" si="0"/>
        <v>70.930232558139537</v>
      </c>
      <c r="H73" s="89">
        <v>57771</v>
      </c>
      <c r="I73" s="89">
        <v>7532</v>
      </c>
      <c r="J73" s="105">
        <f t="shared" ref="J73:J85" si="13">H73+I73</f>
        <v>65303</v>
      </c>
      <c r="K73" s="97">
        <f t="shared" ref="K73:K85" si="14">J73/C73*100</f>
        <v>83.892807132488016</v>
      </c>
    </row>
    <row r="74" spans="1:11" ht="12.75" customHeight="1" x14ac:dyDescent="0.2">
      <c r="A74" s="119" t="s">
        <v>22</v>
      </c>
      <c r="B74" s="100">
        <v>62</v>
      </c>
      <c r="C74" s="101">
        <v>64109</v>
      </c>
      <c r="D74" s="91">
        <v>37</v>
      </c>
      <c r="E74" s="91">
        <v>1</v>
      </c>
      <c r="F74" s="102">
        <f t="shared" si="12"/>
        <v>38</v>
      </c>
      <c r="G74" s="103">
        <f t="shared" si="0"/>
        <v>61.29032258064516</v>
      </c>
      <c r="H74" s="89">
        <v>54304</v>
      </c>
      <c r="I74" s="89">
        <v>338</v>
      </c>
      <c r="J74" s="105">
        <f t="shared" si="13"/>
        <v>54642</v>
      </c>
      <c r="K74" s="97">
        <f t="shared" si="14"/>
        <v>85.232962610553898</v>
      </c>
    </row>
    <row r="75" spans="1:11" ht="12.75" customHeight="1" x14ac:dyDescent="0.2">
      <c r="A75" s="99" t="s">
        <v>113</v>
      </c>
      <c r="B75" s="100">
        <v>42</v>
      </c>
      <c r="C75" s="101">
        <v>71389</v>
      </c>
      <c r="D75" s="91">
        <v>26</v>
      </c>
      <c r="E75" s="91">
        <v>4</v>
      </c>
      <c r="F75" s="102">
        <f t="shared" si="12"/>
        <v>30</v>
      </c>
      <c r="G75" s="103">
        <f t="shared" ref="G75:G96" si="15">F75/B75*100</f>
        <v>71.428571428571431</v>
      </c>
      <c r="H75" s="89">
        <v>50585</v>
      </c>
      <c r="I75" s="89">
        <v>5823</v>
      </c>
      <c r="J75" s="105">
        <f t="shared" si="13"/>
        <v>56408</v>
      </c>
      <c r="K75" s="97">
        <f t="shared" si="14"/>
        <v>79.014974295759856</v>
      </c>
    </row>
    <row r="76" spans="1:11" ht="12.75" customHeight="1" x14ac:dyDescent="0.2">
      <c r="A76" s="99" t="s">
        <v>114</v>
      </c>
      <c r="B76" s="100">
        <v>33</v>
      </c>
      <c r="C76" s="101">
        <v>33372</v>
      </c>
      <c r="D76" s="91">
        <v>10</v>
      </c>
      <c r="E76" s="91">
        <v>13</v>
      </c>
      <c r="F76" s="102">
        <f t="shared" si="12"/>
        <v>23</v>
      </c>
      <c r="G76" s="103">
        <f t="shared" si="15"/>
        <v>69.696969696969703</v>
      </c>
      <c r="H76" s="89">
        <v>22692</v>
      </c>
      <c r="I76" s="89">
        <v>5038</v>
      </c>
      <c r="J76" s="105">
        <f t="shared" si="13"/>
        <v>27730</v>
      </c>
      <c r="K76" s="97">
        <f t="shared" si="14"/>
        <v>83.093611410763515</v>
      </c>
    </row>
    <row r="77" spans="1:11" ht="12.75" customHeight="1" x14ac:dyDescent="0.2">
      <c r="A77" s="119" t="s">
        <v>19</v>
      </c>
      <c r="B77" s="100">
        <v>23</v>
      </c>
      <c r="C77" s="101">
        <v>12319</v>
      </c>
      <c r="D77" s="91">
        <v>6</v>
      </c>
      <c r="E77" s="91">
        <v>4</v>
      </c>
      <c r="F77" s="102">
        <f t="shared" si="12"/>
        <v>10</v>
      </c>
      <c r="G77" s="103">
        <f t="shared" si="15"/>
        <v>43.478260869565219</v>
      </c>
      <c r="H77" s="89">
        <v>7125</v>
      </c>
      <c r="I77" s="89">
        <v>1345</v>
      </c>
      <c r="J77" s="105">
        <f t="shared" si="13"/>
        <v>8470</v>
      </c>
      <c r="K77" s="97">
        <f t="shared" si="14"/>
        <v>68.755580810130695</v>
      </c>
    </row>
    <row r="78" spans="1:11" ht="12.75" customHeight="1" x14ac:dyDescent="0.2">
      <c r="A78" s="119" t="s">
        <v>18</v>
      </c>
      <c r="B78" s="100">
        <v>29</v>
      </c>
      <c r="C78" s="101">
        <v>104297</v>
      </c>
      <c r="D78" s="91">
        <v>28</v>
      </c>
      <c r="E78" s="91">
        <v>0</v>
      </c>
      <c r="F78" s="102">
        <f t="shared" si="12"/>
        <v>28</v>
      </c>
      <c r="G78" s="103">
        <f t="shared" si="15"/>
        <v>96.551724137931032</v>
      </c>
      <c r="H78" s="89">
        <v>98271</v>
      </c>
      <c r="I78" s="89">
        <v>879</v>
      </c>
      <c r="J78" s="105">
        <f t="shared" si="13"/>
        <v>99150</v>
      </c>
      <c r="K78" s="97">
        <f t="shared" si="14"/>
        <v>95.065054603679883</v>
      </c>
    </row>
    <row r="79" spans="1:11" ht="12.75" customHeight="1" x14ac:dyDescent="0.2">
      <c r="A79" s="119" t="s">
        <v>17</v>
      </c>
      <c r="B79" s="100">
        <v>91</v>
      </c>
      <c r="C79" s="101">
        <v>170532</v>
      </c>
      <c r="D79" s="91">
        <v>46</v>
      </c>
      <c r="E79" s="91">
        <v>16</v>
      </c>
      <c r="F79" s="102">
        <f t="shared" si="12"/>
        <v>62</v>
      </c>
      <c r="G79" s="103">
        <f t="shared" si="15"/>
        <v>68.131868131868131</v>
      </c>
      <c r="H79" s="89">
        <v>121067</v>
      </c>
      <c r="I79" s="89">
        <v>7992</v>
      </c>
      <c r="J79" s="105">
        <f t="shared" si="13"/>
        <v>129059</v>
      </c>
      <c r="K79" s="97">
        <f t="shared" si="14"/>
        <v>75.680224239438928</v>
      </c>
    </row>
    <row r="80" spans="1:11" ht="12.75" customHeight="1" x14ac:dyDescent="0.2">
      <c r="A80" s="119" t="s">
        <v>16</v>
      </c>
      <c r="B80" s="100">
        <v>43</v>
      </c>
      <c r="C80" s="101">
        <v>58450</v>
      </c>
      <c r="D80" s="91">
        <v>23</v>
      </c>
      <c r="E80" s="91">
        <v>9</v>
      </c>
      <c r="F80" s="102">
        <f t="shared" si="12"/>
        <v>32</v>
      </c>
      <c r="G80" s="103">
        <f t="shared" si="15"/>
        <v>74.418604651162795</v>
      </c>
      <c r="H80" s="89">
        <v>31661</v>
      </c>
      <c r="I80" s="89">
        <v>5043</v>
      </c>
      <c r="J80" s="105">
        <f t="shared" si="13"/>
        <v>36704</v>
      </c>
      <c r="K80" s="97">
        <f t="shared" si="14"/>
        <v>62.795551753635579</v>
      </c>
    </row>
    <row r="81" spans="1:11" ht="12.75" customHeight="1" x14ac:dyDescent="0.2">
      <c r="A81" s="119" t="s">
        <v>15</v>
      </c>
      <c r="B81" s="100">
        <v>34</v>
      </c>
      <c r="C81" s="101">
        <v>37920</v>
      </c>
      <c r="D81" s="91">
        <v>10</v>
      </c>
      <c r="E81" s="91"/>
      <c r="F81" s="102">
        <f t="shared" si="12"/>
        <v>10</v>
      </c>
      <c r="G81" s="103">
        <f t="shared" si="15"/>
        <v>29.411764705882355</v>
      </c>
      <c r="H81" s="89">
        <v>31365</v>
      </c>
      <c r="I81" s="89"/>
      <c r="J81" s="105">
        <f t="shared" si="13"/>
        <v>31365</v>
      </c>
      <c r="K81" s="97">
        <f t="shared" si="14"/>
        <v>82.713607594936718</v>
      </c>
    </row>
    <row r="82" spans="1:11" ht="12.75" customHeight="1" x14ac:dyDescent="0.2">
      <c r="A82" s="99" t="s">
        <v>115</v>
      </c>
      <c r="B82" s="100">
        <v>44</v>
      </c>
      <c r="C82" s="101">
        <v>53140</v>
      </c>
      <c r="D82" s="91">
        <v>23</v>
      </c>
      <c r="E82" s="91">
        <v>10</v>
      </c>
      <c r="F82" s="102">
        <f t="shared" si="12"/>
        <v>33</v>
      </c>
      <c r="G82" s="103">
        <f t="shared" si="15"/>
        <v>75</v>
      </c>
      <c r="H82" s="89">
        <v>38495</v>
      </c>
      <c r="I82" s="89">
        <v>5307</v>
      </c>
      <c r="J82" s="105">
        <f t="shared" si="13"/>
        <v>43802</v>
      </c>
      <c r="K82" s="97">
        <f t="shared" si="14"/>
        <v>82.427549868272493</v>
      </c>
    </row>
    <row r="83" spans="1:11" ht="12.75" customHeight="1" x14ac:dyDescent="0.2">
      <c r="A83" s="119" t="s">
        <v>13</v>
      </c>
      <c r="B83" s="100">
        <v>43</v>
      </c>
      <c r="C83" s="101">
        <v>20824</v>
      </c>
      <c r="D83" s="91">
        <v>14</v>
      </c>
      <c r="E83" s="91">
        <v>5</v>
      </c>
      <c r="F83" s="102">
        <f t="shared" si="12"/>
        <v>19</v>
      </c>
      <c r="G83" s="103">
        <f t="shared" si="15"/>
        <v>44.186046511627907</v>
      </c>
      <c r="H83" s="89">
        <v>14750</v>
      </c>
      <c r="I83" s="89">
        <v>1085</v>
      </c>
      <c r="J83" s="105">
        <f t="shared" si="13"/>
        <v>15835</v>
      </c>
      <c r="K83" s="97">
        <f t="shared" si="14"/>
        <v>76.042066845946991</v>
      </c>
    </row>
    <row r="84" spans="1:11" ht="12.75" customHeight="1" x14ac:dyDescent="0.2">
      <c r="A84" s="119" t="s">
        <v>12</v>
      </c>
      <c r="B84" s="100">
        <v>68</v>
      </c>
      <c r="C84" s="101">
        <v>33143</v>
      </c>
      <c r="D84" s="91">
        <v>27</v>
      </c>
      <c r="E84" s="91">
        <v>10</v>
      </c>
      <c r="F84" s="102">
        <f t="shared" si="12"/>
        <v>37</v>
      </c>
      <c r="G84" s="103">
        <f t="shared" si="15"/>
        <v>54.411764705882348</v>
      </c>
      <c r="H84" s="89">
        <v>23152</v>
      </c>
      <c r="I84" s="89">
        <v>2554</v>
      </c>
      <c r="J84" s="105">
        <f t="shared" si="13"/>
        <v>25706</v>
      </c>
      <c r="K84" s="97">
        <f t="shared" si="14"/>
        <v>77.560872582445768</v>
      </c>
    </row>
    <row r="85" spans="1:11" ht="12.75" customHeight="1" thickBot="1" x14ac:dyDescent="0.25">
      <c r="A85" s="119" t="s">
        <v>11</v>
      </c>
      <c r="B85" s="100">
        <v>68</v>
      </c>
      <c r="C85" s="126">
        <v>80046</v>
      </c>
      <c r="D85" s="91">
        <v>42</v>
      </c>
      <c r="E85" s="91">
        <v>7</v>
      </c>
      <c r="F85" s="102">
        <f t="shared" si="12"/>
        <v>49</v>
      </c>
      <c r="G85" s="103">
        <f t="shared" si="15"/>
        <v>72.058823529411768</v>
      </c>
      <c r="H85" s="89">
        <v>47556</v>
      </c>
      <c r="I85" s="89">
        <v>2703</v>
      </c>
      <c r="J85" s="105">
        <f t="shared" si="13"/>
        <v>50259</v>
      </c>
      <c r="K85" s="97">
        <f t="shared" si="14"/>
        <v>62.78764710291582</v>
      </c>
    </row>
    <row r="86" spans="1:11" ht="12.75" customHeight="1" thickBot="1" x14ac:dyDescent="0.3">
      <c r="A86" s="120" t="s">
        <v>10</v>
      </c>
      <c r="B86" s="107">
        <f>SUM(B73:B85)</f>
        <v>666</v>
      </c>
      <c r="C86" s="108">
        <f>SUM(C73:C85)</f>
        <v>817382</v>
      </c>
      <c r="D86" s="109">
        <f>SUM(D73:D85)</f>
        <v>338</v>
      </c>
      <c r="E86" s="117">
        <f>SUM(E73:E85)</f>
        <v>94</v>
      </c>
      <c r="F86" s="110">
        <f>SUM(F73:F85)</f>
        <v>432</v>
      </c>
      <c r="G86" s="111">
        <f t="shared" si="15"/>
        <v>64.86486486486487</v>
      </c>
      <c r="H86" s="108">
        <f>SUM(H73:H85)</f>
        <v>598794</v>
      </c>
      <c r="I86" s="112">
        <f>SUM(I73:I85)</f>
        <v>45639</v>
      </c>
      <c r="J86" s="108">
        <f>SUM(J73:J85)</f>
        <v>644433</v>
      </c>
      <c r="K86" s="113">
        <f>J86/C86*100</f>
        <v>78.841104893428039</v>
      </c>
    </row>
    <row r="87" spans="1:11" ht="12.75" customHeight="1" x14ac:dyDescent="0.25">
      <c r="A87" s="123"/>
      <c r="B87" s="88"/>
      <c r="C87" s="126"/>
      <c r="D87" s="118"/>
      <c r="E87" s="115"/>
      <c r="F87" s="92"/>
      <c r="G87" s="93"/>
      <c r="H87" s="96"/>
      <c r="I87" s="116"/>
      <c r="J87" s="96"/>
      <c r="K87" s="97"/>
    </row>
    <row r="88" spans="1:11" ht="12.75" customHeight="1" x14ac:dyDescent="0.2">
      <c r="A88" s="99" t="s">
        <v>9</v>
      </c>
      <c r="B88" s="100">
        <v>20</v>
      </c>
      <c r="C88" s="101">
        <v>31368</v>
      </c>
      <c r="D88" s="91">
        <v>9</v>
      </c>
      <c r="E88" s="91">
        <v>7</v>
      </c>
      <c r="F88" s="102">
        <f t="shared" ref="F88:F95" si="16">D88+E88</f>
        <v>16</v>
      </c>
      <c r="G88" s="103">
        <f t="shared" si="15"/>
        <v>80</v>
      </c>
      <c r="H88" s="89">
        <v>16071</v>
      </c>
      <c r="I88" s="89">
        <v>5097</v>
      </c>
      <c r="J88" s="105">
        <f t="shared" ref="J88:J95" si="17">H88+I88</f>
        <v>21168</v>
      </c>
      <c r="K88" s="97">
        <f t="shared" ref="K88:K95" si="18">J88/C88*100</f>
        <v>67.482785003825555</v>
      </c>
    </row>
    <row r="89" spans="1:11" ht="12.75" customHeight="1" x14ac:dyDescent="0.2">
      <c r="A89" s="119" t="s">
        <v>8</v>
      </c>
      <c r="B89" s="100">
        <v>1</v>
      </c>
      <c r="C89" s="127">
        <v>240164</v>
      </c>
      <c r="D89" s="91">
        <v>1</v>
      </c>
      <c r="E89" s="91"/>
      <c r="F89" s="102">
        <f t="shared" si="16"/>
        <v>1</v>
      </c>
      <c r="G89" s="103">
        <f t="shared" si="15"/>
        <v>100</v>
      </c>
      <c r="H89" s="89">
        <v>232806</v>
      </c>
      <c r="I89" s="89"/>
      <c r="J89" s="105">
        <f t="shared" si="17"/>
        <v>232806</v>
      </c>
      <c r="K89" s="97">
        <f t="shared" si="18"/>
        <v>96.936260222181517</v>
      </c>
    </row>
    <row r="90" spans="1:11" ht="12.75" customHeight="1" x14ac:dyDescent="0.2">
      <c r="A90" s="119" t="s">
        <v>7</v>
      </c>
      <c r="B90" s="100">
        <v>114</v>
      </c>
      <c r="C90" s="101">
        <v>121187</v>
      </c>
      <c r="D90" s="91">
        <v>61</v>
      </c>
      <c r="E90" s="91">
        <v>27</v>
      </c>
      <c r="F90" s="102">
        <f t="shared" si="16"/>
        <v>88</v>
      </c>
      <c r="G90" s="103">
        <f t="shared" si="15"/>
        <v>77.192982456140342</v>
      </c>
      <c r="H90" s="89">
        <v>54241</v>
      </c>
      <c r="I90" s="89">
        <v>17533</v>
      </c>
      <c r="J90" s="105">
        <f t="shared" si="17"/>
        <v>71774</v>
      </c>
      <c r="K90" s="97">
        <f t="shared" si="18"/>
        <v>59.225824552138427</v>
      </c>
    </row>
    <row r="91" spans="1:11" ht="12.75" customHeight="1" x14ac:dyDescent="0.2">
      <c r="A91" s="119" t="s">
        <v>6</v>
      </c>
      <c r="B91" s="100">
        <v>78</v>
      </c>
      <c r="C91" s="101">
        <v>110899</v>
      </c>
      <c r="D91" s="91">
        <v>77</v>
      </c>
      <c r="E91" s="91"/>
      <c r="F91" s="102">
        <f t="shared" si="16"/>
        <v>77</v>
      </c>
      <c r="G91" s="103">
        <f t="shared" si="15"/>
        <v>98.71794871794873</v>
      </c>
      <c r="H91" s="89">
        <v>88932</v>
      </c>
      <c r="I91" s="89"/>
      <c r="J91" s="105">
        <f t="shared" si="17"/>
        <v>88932</v>
      </c>
      <c r="K91" s="97">
        <f t="shared" si="18"/>
        <v>80.191886310967647</v>
      </c>
    </row>
    <row r="92" spans="1:11" ht="12.75" customHeight="1" x14ac:dyDescent="0.2">
      <c r="A92" s="119" t="s">
        <v>5</v>
      </c>
      <c r="B92" s="100">
        <v>62</v>
      </c>
      <c r="C92" s="101">
        <v>63179</v>
      </c>
      <c r="D92" s="91">
        <v>38</v>
      </c>
      <c r="E92" s="91">
        <v>9</v>
      </c>
      <c r="F92" s="102">
        <f t="shared" si="16"/>
        <v>47</v>
      </c>
      <c r="G92" s="103">
        <f t="shared" si="15"/>
        <v>75.806451612903231</v>
      </c>
      <c r="H92" s="89">
        <v>44652</v>
      </c>
      <c r="I92" s="89">
        <v>4300</v>
      </c>
      <c r="J92" s="105">
        <f t="shared" si="17"/>
        <v>48952</v>
      </c>
      <c r="K92" s="97">
        <f t="shared" si="18"/>
        <v>77.481441618259225</v>
      </c>
    </row>
    <row r="93" spans="1:11" ht="12.75" customHeight="1" x14ac:dyDescent="0.2">
      <c r="A93" s="119" t="s">
        <v>4</v>
      </c>
      <c r="B93" s="100">
        <v>47</v>
      </c>
      <c r="C93" s="101">
        <v>22839</v>
      </c>
      <c r="D93" s="91">
        <v>34</v>
      </c>
      <c r="E93" s="91">
        <v>1</v>
      </c>
      <c r="F93" s="102">
        <f t="shared" si="16"/>
        <v>35</v>
      </c>
      <c r="G93" s="103">
        <f t="shared" si="15"/>
        <v>74.468085106382972</v>
      </c>
      <c r="H93" s="89">
        <v>16803</v>
      </c>
      <c r="I93" s="89">
        <v>366</v>
      </c>
      <c r="J93" s="105">
        <f t="shared" si="17"/>
        <v>17169</v>
      </c>
      <c r="K93" s="97">
        <f t="shared" si="18"/>
        <v>75.174044397740701</v>
      </c>
    </row>
    <row r="94" spans="1:11" ht="12.75" customHeight="1" x14ac:dyDescent="0.2">
      <c r="A94" s="99" t="s">
        <v>116</v>
      </c>
      <c r="B94" s="100">
        <v>36</v>
      </c>
      <c r="C94" s="101">
        <v>98244</v>
      </c>
      <c r="D94" s="91">
        <v>15</v>
      </c>
      <c r="E94" s="91">
        <v>16</v>
      </c>
      <c r="F94" s="102">
        <f t="shared" si="16"/>
        <v>31</v>
      </c>
      <c r="G94" s="103">
        <f t="shared" si="15"/>
        <v>86.111111111111114</v>
      </c>
      <c r="H94" s="89">
        <v>72299</v>
      </c>
      <c r="I94" s="89">
        <v>12475</v>
      </c>
      <c r="J94" s="105">
        <f t="shared" si="17"/>
        <v>84774</v>
      </c>
      <c r="K94" s="97">
        <f t="shared" si="18"/>
        <v>86.289239037498476</v>
      </c>
    </row>
    <row r="95" spans="1:11" ht="12.75" customHeight="1" thickBot="1" x14ac:dyDescent="0.25">
      <c r="A95" s="119" t="s">
        <v>2</v>
      </c>
      <c r="B95" s="100">
        <v>82</v>
      </c>
      <c r="C95" s="101">
        <v>106145</v>
      </c>
      <c r="D95" s="91">
        <v>59</v>
      </c>
      <c r="E95" s="91">
        <v>12</v>
      </c>
      <c r="F95" s="102">
        <f t="shared" si="16"/>
        <v>71</v>
      </c>
      <c r="G95" s="103">
        <f t="shared" si="15"/>
        <v>86.58536585365853</v>
      </c>
      <c r="H95" s="89">
        <v>70944</v>
      </c>
      <c r="I95" s="89">
        <v>5420</v>
      </c>
      <c r="J95" s="105">
        <f t="shared" si="17"/>
        <v>76364</v>
      </c>
      <c r="K95" s="97">
        <f t="shared" si="18"/>
        <v>71.943096707334306</v>
      </c>
    </row>
    <row r="96" spans="1:11" ht="12.75" customHeight="1" thickBot="1" x14ac:dyDescent="0.3">
      <c r="A96" s="120" t="s">
        <v>1</v>
      </c>
      <c r="B96" s="107">
        <f>SUM(B88:B95)</f>
        <v>440</v>
      </c>
      <c r="C96" s="108">
        <f>SUM(C88:C95)</f>
        <v>794025</v>
      </c>
      <c r="D96" s="107">
        <f>SUM(D88:D95)</f>
        <v>294</v>
      </c>
      <c r="E96" s="107">
        <f>SUM(E88:E95)</f>
        <v>72</v>
      </c>
      <c r="F96" s="110">
        <f>SUM(F88:F95)</f>
        <v>366</v>
      </c>
      <c r="G96" s="111">
        <f t="shared" si="15"/>
        <v>83.181818181818173</v>
      </c>
      <c r="H96" s="112">
        <f>SUM(H88:H95)</f>
        <v>596748</v>
      </c>
      <c r="I96" s="108">
        <f>SUM(I88:I95)</f>
        <v>45191</v>
      </c>
      <c r="J96" s="108">
        <f>SUM(J88:J95)</f>
        <v>641939</v>
      </c>
      <c r="K96" s="113">
        <f>J96/C96*100</f>
        <v>80.846195019048523</v>
      </c>
    </row>
    <row r="97" spans="1:11" ht="12.75" customHeight="1" thickBot="1" x14ac:dyDescent="0.25">
      <c r="A97" s="128"/>
      <c r="B97" s="129"/>
      <c r="C97" s="130"/>
      <c r="D97" s="131"/>
      <c r="E97" s="132"/>
      <c r="F97" s="132"/>
      <c r="G97" s="133"/>
      <c r="H97" s="134"/>
      <c r="I97" s="134"/>
      <c r="J97" s="134"/>
      <c r="K97" s="135"/>
    </row>
    <row r="98" spans="1:11" ht="12.75" customHeight="1" thickBot="1" x14ac:dyDescent="0.25">
      <c r="A98" s="120" t="s">
        <v>0</v>
      </c>
      <c r="B98" s="107">
        <f>B14+B23+B34+B43+B56+B71+B86+B96</f>
        <v>2891</v>
      </c>
      <c r="C98" s="108">
        <f>C14+C23+C34+C43+C56+C71+C86+C96</f>
        <v>5410836</v>
      </c>
      <c r="D98" s="136">
        <f>D14+D23+D34+D43+D56+D71+D86+D96</f>
        <v>1975</v>
      </c>
      <c r="E98" s="108">
        <f>E14+E23+E34+E43+E56+E71+E86+E96</f>
        <v>374</v>
      </c>
      <c r="F98" s="108">
        <f>F14+F23+F34+F43+F56+F71+F86+F96</f>
        <v>2349</v>
      </c>
      <c r="G98" s="137">
        <f>F98/B98*100</f>
        <v>81.252161881701838</v>
      </c>
      <c r="H98" s="108">
        <f>H14+H23+H34+H43+H56+H71+H86+H96</f>
        <v>4434791</v>
      </c>
      <c r="I98" s="108">
        <f>I14+I23+I34+I43+I56+I71+I86+I96</f>
        <v>272207</v>
      </c>
      <c r="J98" s="108">
        <f>J14+J23+J34+J43+J56+J71+J86+J96</f>
        <v>4706998</v>
      </c>
      <c r="K98" s="113">
        <f>J98/C98*100</f>
        <v>86.99206555142311</v>
      </c>
    </row>
    <row r="99" spans="1:11" ht="12.75" customHeight="1" x14ac:dyDescent="0.2">
      <c r="F99" s="84"/>
      <c r="G99" s="82"/>
      <c r="I99" s="84"/>
      <c r="K99" s="82"/>
    </row>
    <row r="100" spans="1:11" ht="12.75" customHeight="1" x14ac:dyDescent="0.2">
      <c r="F100" s="138"/>
      <c r="G100" s="82"/>
      <c r="I100" s="84"/>
      <c r="K100" s="82"/>
    </row>
    <row r="101" spans="1:11" ht="12.75" customHeight="1" x14ac:dyDescent="0.2">
      <c r="F101" s="84"/>
      <c r="G101" s="82"/>
      <c r="I101" s="84"/>
      <c r="K101" s="82"/>
    </row>
    <row r="102" spans="1:11" ht="12.75" customHeight="1" x14ac:dyDescent="0.2">
      <c r="E102" s="139"/>
      <c r="F102" s="84"/>
      <c r="G102" s="82"/>
      <c r="I102" s="84"/>
      <c r="K102" s="82"/>
    </row>
    <row r="103" spans="1:11" ht="12.75" customHeight="1" x14ac:dyDescent="0.2">
      <c r="F103" s="84"/>
      <c r="G103" s="82"/>
      <c r="I103" s="84"/>
      <c r="K103" s="82"/>
    </row>
    <row r="104" spans="1:11" ht="12.75" customHeight="1" x14ac:dyDescent="0.2">
      <c r="F104" s="84"/>
      <c r="G104" s="82"/>
      <c r="I104" s="84"/>
      <c r="K104" s="82"/>
    </row>
    <row r="105" spans="1:11" ht="12.75" customHeight="1" x14ac:dyDescent="0.2">
      <c r="F105" s="84"/>
      <c r="G105" s="82"/>
      <c r="I105" s="84"/>
      <c r="K105" s="82"/>
    </row>
    <row r="106" spans="1:11" ht="12.75" customHeight="1" x14ac:dyDescent="0.2"/>
  </sheetData>
  <mergeCells count="15">
    <mergeCell ref="A2:K2"/>
    <mergeCell ref="A3:K3"/>
    <mergeCell ref="A5:A9"/>
    <mergeCell ref="B5:B9"/>
    <mergeCell ref="C5:C9"/>
    <mergeCell ref="D5:F7"/>
    <mergeCell ref="G5:G8"/>
    <mergeCell ref="H5:J7"/>
    <mergeCell ref="K5:K8"/>
    <mergeCell ref="D8:D9"/>
    <mergeCell ref="E8:E9"/>
    <mergeCell ref="F8:F9"/>
    <mergeCell ref="H8:H9"/>
    <mergeCell ref="I8:I9"/>
    <mergeCell ref="J8:J9"/>
  </mergeCells>
  <pageMargins left="0.74803149606299213" right="0.59055118110236227" top="0.74803149606299213" bottom="0.62992125984251968" header="0.51181102362204722" footer="0.23622047244094491"/>
  <pageSetup paperSize="9" firstPageNumber="6" orientation="landscape" useFirstPageNumber="1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9"/>
  <sheetViews>
    <sheetView view="pageLayout" zoomScaleNormal="100" workbookViewId="0">
      <selection activeCell="E6" sqref="E6:G7"/>
    </sheetView>
  </sheetViews>
  <sheetFormatPr defaultColWidth="9.140625" defaultRowHeight="12.75" x14ac:dyDescent="0.2"/>
  <cols>
    <col min="1" max="1" width="20" style="81" customWidth="1"/>
    <col min="2" max="3" width="7.85546875" style="140" customWidth="1"/>
    <col min="4" max="4" width="8" style="140" customWidth="1"/>
    <col min="5" max="5" width="8" style="82" customWidth="1"/>
    <col min="6" max="6" width="7.42578125" style="82" customWidth="1"/>
    <col min="7" max="7" width="7.7109375" style="82" customWidth="1"/>
    <col min="8" max="8" width="8" style="140" customWidth="1"/>
    <col min="9" max="9" width="6.28515625" style="140" customWidth="1"/>
    <col min="10" max="10" width="7.140625" style="140" customWidth="1"/>
    <col min="11" max="11" width="8.7109375" style="82" customWidth="1"/>
    <col min="12" max="12" width="8.42578125" style="82" customWidth="1"/>
    <col min="13" max="13" width="8" style="82" customWidth="1"/>
    <col min="14" max="14" width="10.85546875" style="98" customWidth="1"/>
    <col min="15" max="16384" width="9.140625" style="98"/>
  </cols>
  <sheetData>
    <row r="1" spans="1:14" s="81" customFormat="1" x14ac:dyDescent="0.2">
      <c r="B1" s="140"/>
      <c r="C1" s="140"/>
      <c r="D1" s="140"/>
      <c r="E1" s="82"/>
      <c r="F1" s="82"/>
      <c r="G1" s="82"/>
      <c r="H1" s="140"/>
      <c r="I1" s="140"/>
      <c r="J1" s="140"/>
      <c r="K1" s="82"/>
      <c r="L1" s="82"/>
      <c r="M1" s="82"/>
    </row>
    <row r="2" spans="1:14" s="81" customFormat="1" x14ac:dyDescent="0.2">
      <c r="A2" s="243" t="s">
        <v>93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4" s="81" customFormat="1" x14ac:dyDescent="0.2">
      <c r="A3" s="244" t="s">
        <v>101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1:14" s="81" customFormat="1" ht="13.5" thickBot="1" x14ac:dyDescent="0.25">
      <c r="B4" s="140"/>
      <c r="C4" s="140"/>
      <c r="D4" s="140"/>
      <c r="E4" s="82"/>
      <c r="F4" s="82"/>
      <c r="G4" s="82"/>
      <c r="H4" s="140"/>
      <c r="I4" s="140"/>
      <c r="J4" s="140"/>
      <c r="K4" s="82"/>
      <c r="L4" s="82"/>
      <c r="M4" s="82"/>
      <c r="N4" s="165"/>
    </row>
    <row r="5" spans="1:14" s="81" customFormat="1" ht="12.75" customHeight="1" x14ac:dyDescent="0.2">
      <c r="A5" s="264" t="s">
        <v>91</v>
      </c>
      <c r="B5" s="267" t="s">
        <v>133</v>
      </c>
      <c r="C5" s="267"/>
      <c r="D5" s="267"/>
      <c r="E5" s="164" t="s">
        <v>132</v>
      </c>
      <c r="F5" s="164"/>
      <c r="G5" s="164"/>
      <c r="H5" s="163"/>
      <c r="I5" s="163"/>
      <c r="J5" s="163"/>
      <c r="K5" s="251" t="s">
        <v>131</v>
      </c>
      <c r="L5" s="251"/>
      <c r="M5" s="251"/>
      <c r="N5" s="260" t="s">
        <v>130</v>
      </c>
    </row>
    <row r="6" spans="1:14" s="81" customFormat="1" x14ac:dyDescent="0.2">
      <c r="A6" s="265"/>
      <c r="B6" s="258"/>
      <c r="C6" s="258"/>
      <c r="D6" s="258"/>
      <c r="E6" s="252" t="s">
        <v>129</v>
      </c>
      <c r="F6" s="252"/>
      <c r="G6" s="252"/>
      <c r="H6" s="258" t="s">
        <v>128</v>
      </c>
      <c r="I6" s="258"/>
      <c r="J6" s="258"/>
      <c r="K6" s="252"/>
      <c r="L6" s="252"/>
      <c r="M6" s="252"/>
      <c r="N6" s="260"/>
    </row>
    <row r="7" spans="1:14" s="81" customFormat="1" ht="28.9" customHeight="1" x14ac:dyDescent="0.2">
      <c r="A7" s="265"/>
      <c r="B7" s="258"/>
      <c r="C7" s="258"/>
      <c r="D7" s="258"/>
      <c r="E7" s="252"/>
      <c r="F7" s="252"/>
      <c r="G7" s="252"/>
      <c r="H7" s="258"/>
      <c r="I7" s="258"/>
      <c r="J7" s="258"/>
      <c r="K7" s="252"/>
      <c r="L7" s="252"/>
      <c r="M7" s="252"/>
      <c r="N7" s="261"/>
    </row>
    <row r="8" spans="1:14" s="81" customFormat="1" ht="12.75" customHeight="1" x14ac:dyDescent="0.2">
      <c r="A8" s="265"/>
      <c r="B8" s="252" t="s">
        <v>126</v>
      </c>
      <c r="C8" s="252" t="s">
        <v>125</v>
      </c>
      <c r="D8" s="258" t="s">
        <v>82</v>
      </c>
      <c r="E8" s="252" t="s">
        <v>127</v>
      </c>
      <c r="F8" s="252" t="s">
        <v>125</v>
      </c>
      <c r="G8" s="252" t="s">
        <v>82</v>
      </c>
      <c r="H8" s="252" t="s">
        <v>126</v>
      </c>
      <c r="I8" s="252" t="s">
        <v>125</v>
      </c>
      <c r="J8" s="258" t="s">
        <v>82</v>
      </c>
      <c r="K8" s="252" t="s">
        <v>124</v>
      </c>
      <c r="L8" s="252" t="s">
        <v>83</v>
      </c>
      <c r="M8" s="252" t="s">
        <v>82</v>
      </c>
      <c r="N8" s="262" t="s">
        <v>96</v>
      </c>
    </row>
    <row r="9" spans="1:14" s="81" customFormat="1" ht="24" customHeight="1" thickBot="1" x14ac:dyDescent="0.25">
      <c r="A9" s="266"/>
      <c r="B9" s="257"/>
      <c r="C9" s="257"/>
      <c r="D9" s="259"/>
      <c r="E9" s="257"/>
      <c r="F9" s="257"/>
      <c r="G9" s="257"/>
      <c r="H9" s="257"/>
      <c r="I9" s="257"/>
      <c r="J9" s="259"/>
      <c r="K9" s="257"/>
      <c r="L9" s="257"/>
      <c r="M9" s="257"/>
      <c r="N9" s="263"/>
    </row>
    <row r="10" spans="1:14" x14ac:dyDescent="0.2">
      <c r="A10" s="87" t="s">
        <v>80</v>
      </c>
      <c r="B10" s="143">
        <v>1150.3699999999999</v>
      </c>
      <c r="C10" s="144"/>
      <c r="D10" s="143">
        <f>SUM(B10:C10)</f>
        <v>1150.3699999999999</v>
      </c>
      <c r="E10" s="95">
        <v>34070</v>
      </c>
      <c r="F10" s="145"/>
      <c r="G10" s="95">
        <f>SUM(E10:F10)</f>
        <v>34070</v>
      </c>
      <c r="H10" s="143">
        <v>238.39999</v>
      </c>
      <c r="I10" s="144"/>
      <c r="J10" s="143">
        <f>SUM(H10:I10)</f>
        <v>238.39999</v>
      </c>
      <c r="K10" s="89">
        <v>49129.74</v>
      </c>
      <c r="L10" s="104"/>
      <c r="M10" s="95">
        <f>SUM(K10:L10)</f>
        <v>49129.74</v>
      </c>
      <c r="N10" s="97">
        <v>113.94817677630152</v>
      </c>
    </row>
    <row r="11" spans="1:14" x14ac:dyDescent="0.2">
      <c r="A11" s="99" t="s">
        <v>79</v>
      </c>
      <c r="B11" s="154">
        <v>364.20999</v>
      </c>
      <c r="C11" s="154">
        <v>52.375</v>
      </c>
      <c r="D11" s="154">
        <f>SUM(B11:C11)</f>
        <v>416.58499</v>
      </c>
      <c r="E11" s="89">
        <v>15212</v>
      </c>
      <c r="F11" s="89">
        <v>3688</v>
      </c>
      <c r="G11" s="89">
        <f>SUM(E11:F11)</f>
        <v>18900</v>
      </c>
      <c r="H11" s="154">
        <v>119</v>
      </c>
      <c r="I11" s="154">
        <v>24.689619999999998</v>
      </c>
      <c r="J11" s="154">
        <f>SUM(H11:I11)</f>
        <v>143.68961999999999</v>
      </c>
      <c r="K11" s="89">
        <v>3062.8150000000001</v>
      </c>
      <c r="L11" s="89">
        <v>358.59799999999996</v>
      </c>
      <c r="M11" s="89">
        <f>SUM(K11:L11)</f>
        <v>3421.413</v>
      </c>
      <c r="N11" s="153">
        <v>96.750434610341571</v>
      </c>
    </row>
    <row r="12" spans="1:14" x14ac:dyDescent="0.2">
      <c r="A12" s="99" t="s">
        <v>78</v>
      </c>
      <c r="B12" s="154">
        <v>337.20001000000002</v>
      </c>
      <c r="C12" s="154">
        <v>5.26</v>
      </c>
      <c r="D12" s="154">
        <f>SUM(B12:C12)</f>
        <v>342.46001000000001</v>
      </c>
      <c r="E12" s="89">
        <v>15409</v>
      </c>
      <c r="F12" s="89">
        <v>272</v>
      </c>
      <c r="G12" s="89">
        <f>SUM(E12:F12)</f>
        <v>15681</v>
      </c>
      <c r="H12" s="154">
        <v>108.8</v>
      </c>
      <c r="I12" s="154">
        <v>0.40799999999999997</v>
      </c>
      <c r="J12" s="154">
        <f>SUM(H12:I12)</f>
        <v>109.208</v>
      </c>
      <c r="K12" s="89">
        <v>7194.4</v>
      </c>
      <c r="L12" s="89">
        <v>34</v>
      </c>
      <c r="M12" s="89">
        <f>SUM(K12:L12)</f>
        <v>7228.4</v>
      </c>
      <c r="N12" s="153">
        <v>115.86275983460196</v>
      </c>
    </row>
    <row r="13" spans="1:14" ht="13.5" thickBot="1" x14ac:dyDescent="0.25">
      <c r="A13" s="99" t="s">
        <v>110</v>
      </c>
      <c r="B13" s="154">
        <v>366.85998999999998</v>
      </c>
      <c r="C13" s="154">
        <v>39.652000000000001</v>
      </c>
      <c r="D13" s="154">
        <f>SUM(B13:C13)</f>
        <v>406.51198999999997</v>
      </c>
      <c r="E13" s="89">
        <v>17648</v>
      </c>
      <c r="F13" s="89">
        <v>2149</v>
      </c>
      <c r="G13" s="89">
        <f>SUM(E13:F13)</f>
        <v>19797</v>
      </c>
      <c r="H13" s="154">
        <v>134.9</v>
      </c>
      <c r="I13" s="154">
        <v>14.765000000000001</v>
      </c>
      <c r="J13" s="154">
        <f>SUM(H13:I13)</f>
        <v>149.66500000000002</v>
      </c>
      <c r="K13" s="89">
        <v>4769.5439999999999</v>
      </c>
      <c r="L13" s="89">
        <v>429.11599999999999</v>
      </c>
      <c r="M13" s="89">
        <f>SUM(K13:L13)</f>
        <v>5198.66</v>
      </c>
      <c r="N13" s="153">
        <v>90.198098320424165</v>
      </c>
    </row>
    <row r="14" spans="1:14" ht="13.5" thickBot="1" x14ac:dyDescent="0.25">
      <c r="A14" s="106" t="s">
        <v>76</v>
      </c>
      <c r="B14" s="155">
        <f t="shared" ref="B14:J14" si="0">B10+B11+B12+B13</f>
        <v>2218.6399900000001</v>
      </c>
      <c r="C14" s="155">
        <f t="shared" si="0"/>
        <v>97.287000000000006</v>
      </c>
      <c r="D14" s="155">
        <f t="shared" si="0"/>
        <v>2315.9269899999999</v>
      </c>
      <c r="E14" s="108">
        <f t="shared" si="0"/>
        <v>82339</v>
      </c>
      <c r="F14" s="108">
        <f t="shared" si="0"/>
        <v>6109</v>
      </c>
      <c r="G14" s="108">
        <f t="shared" si="0"/>
        <v>88448</v>
      </c>
      <c r="H14" s="155">
        <f t="shared" si="0"/>
        <v>601.09999000000005</v>
      </c>
      <c r="I14" s="155">
        <f t="shared" si="0"/>
        <v>39.86262</v>
      </c>
      <c r="J14" s="155">
        <f t="shared" si="0"/>
        <v>640.96261000000004</v>
      </c>
      <c r="K14" s="108">
        <f>SUM(K10:K13)</f>
        <v>64156.499000000003</v>
      </c>
      <c r="L14" s="108">
        <f>SUM(L10:L13)</f>
        <v>821.71399999999994</v>
      </c>
      <c r="M14" s="108">
        <f>SUM(K14:L14)</f>
        <v>64978.213000000003</v>
      </c>
      <c r="N14" s="113">
        <v>109.90388642590959</v>
      </c>
    </row>
    <row r="15" spans="1:14" x14ac:dyDescent="0.2">
      <c r="A15" s="87"/>
      <c r="B15" s="143"/>
      <c r="C15" s="143"/>
      <c r="D15" s="143" t="s">
        <v>117</v>
      </c>
      <c r="E15" s="95"/>
      <c r="F15" s="95"/>
      <c r="G15" s="95" t="s">
        <v>117</v>
      </c>
      <c r="H15" s="143"/>
      <c r="I15" s="143"/>
      <c r="J15" s="143" t="s">
        <v>117</v>
      </c>
      <c r="K15" s="95"/>
      <c r="L15" s="95"/>
      <c r="M15" s="95" t="s">
        <v>117</v>
      </c>
      <c r="N15" s="97"/>
    </row>
    <row r="16" spans="1:14" x14ac:dyDescent="0.2">
      <c r="A16" s="99" t="s">
        <v>111</v>
      </c>
      <c r="B16" s="154">
        <v>539.32397000000003</v>
      </c>
      <c r="C16" s="154">
        <v>15.907</v>
      </c>
      <c r="D16" s="154">
        <f t="shared" ref="D16:D22" si="1">SUM(B16:C16)</f>
        <v>555.23097000000007</v>
      </c>
      <c r="E16" s="148">
        <v>22572</v>
      </c>
      <c r="F16" s="89">
        <v>663</v>
      </c>
      <c r="G16" s="89">
        <f t="shared" ref="G16:G22" si="2">SUM(E16:F16)</f>
        <v>23235</v>
      </c>
      <c r="H16" s="162">
        <v>127.61</v>
      </c>
      <c r="I16" s="154">
        <v>5.806</v>
      </c>
      <c r="J16" s="154">
        <f t="shared" ref="J16:J22" si="3">SUM(H16:I16)</f>
        <v>133.416</v>
      </c>
      <c r="K16" s="148">
        <v>4813.3300799999997</v>
      </c>
      <c r="L16" s="89">
        <v>84.624000000000009</v>
      </c>
      <c r="M16" s="89">
        <f t="shared" ref="M16:M23" si="4">SUM(K16:L16)</f>
        <v>4897.9540799999995</v>
      </c>
      <c r="N16" s="153">
        <v>84.254093891318945</v>
      </c>
    </row>
    <row r="17" spans="1:14" x14ac:dyDescent="0.2">
      <c r="A17" s="99" t="s">
        <v>74</v>
      </c>
      <c r="B17" s="154">
        <v>503</v>
      </c>
      <c r="C17" s="154">
        <v>32.058</v>
      </c>
      <c r="D17" s="154">
        <f t="shared" si="1"/>
        <v>535.05799999999999</v>
      </c>
      <c r="E17" s="89">
        <v>20903</v>
      </c>
      <c r="F17" s="89">
        <v>1640</v>
      </c>
      <c r="G17" s="89">
        <f t="shared" si="2"/>
        <v>22543</v>
      </c>
      <c r="H17" s="154">
        <v>129.10001</v>
      </c>
      <c r="I17" s="154">
        <v>12.133999999999999</v>
      </c>
      <c r="J17" s="154">
        <f t="shared" si="3"/>
        <v>141.23400999999998</v>
      </c>
      <c r="K17" s="89">
        <v>5102.1000999999997</v>
      </c>
      <c r="L17" s="89">
        <v>201.02500000000001</v>
      </c>
      <c r="M17" s="89">
        <f t="shared" si="4"/>
        <v>5303.1250999999993</v>
      </c>
      <c r="N17" s="153">
        <v>72.093402861689881</v>
      </c>
    </row>
    <row r="18" spans="1:14" x14ac:dyDescent="0.2">
      <c r="A18" s="99" t="s">
        <v>73</v>
      </c>
      <c r="B18" s="154">
        <v>133.5</v>
      </c>
      <c r="C18" s="154">
        <v>60.491999999999997</v>
      </c>
      <c r="D18" s="154">
        <f t="shared" si="1"/>
        <v>193.99199999999999</v>
      </c>
      <c r="E18" s="89">
        <v>7400</v>
      </c>
      <c r="F18" s="89">
        <v>3050</v>
      </c>
      <c r="G18" s="89">
        <f t="shared" si="2"/>
        <v>10450</v>
      </c>
      <c r="H18" s="154">
        <v>45.22</v>
      </c>
      <c r="I18" s="154">
        <v>21.172000000000001</v>
      </c>
      <c r="J18" s="154">
        <f t="shared" si="3"/>
        <v>66.391999999999996</v>
      </c>
      <c r="K18" s="89">
        <v>3877.8600399999996</v>
      </c>
      <c r="L18" s="89">
        <v>404.13499999999999</v>
      </c>
      <c r="M18" s="89">
        <f t="shared" si="4"/>
        <v>4281.9950399999998</v>
      </c>
      <c r="N18" s="153">
        <v>80.455277142364665</v>
      </c>
    </row>
    <row r="19" spans="1:14" x14ac:dyDescent="0.2">
      <c r="A19" s="99" t="s">
        <v>112</v>
      </c>
      <c r="B19" s="154">
        <v>321.35998999999998</v>
      </c>
      <c r="C19" s="154">
        <v>16.599999999999998</v>
      </c>
      <c r="D19" s="154">
        <f t="shared" si="1"/>
        <v>337.95999</v>
      </c>
      <c r="E19" s="89">
        <v>12960</v>
      </c>
      <c r="F19" s="89">
        <v>965</v>
      </c>
      <c r="G19" s="89">
        <f t="shared" si="2"/>
        <v>13925</v>
      </c>
      <c r="H19" s="154">
        <v>74.03</v>
      </c>
      <c r="I19" s="154">
        <v>9.1229999999999993</v>
      </c>
      <c r="J19" s="154">
        <f t="shared" si="3"/>
        <v>83.153000000000006</v>
      </c>
      <c r="K19" s="89">
        <v>4300.4301800000003</v>
      </c>
      <c r="L19" s="89">
        <v>186.75299999999999</v>
      </c>
      <c r="M19" s="89">
        <f t="shared" si="4"/>
        <v>4487.18318</v>
      </c>
      <c r="N19" s="153">
        <v>91.054855409716041</v>
      </c>
    </row>
    <row r="20" spans="1:14" x14ac:dyDescent="0.2">
      <c r="A20" s="99" t="s">
        <v>71</v>
      </c>
      <c r="B20" s="154">
        <v>403.85998999999998</v>
      </c>
      <c r="C20" s="154"/>
      <c r="D20" s="154">
        <f t="shared" si="1"/>
        <v>403.85998999999998</v>
      </c>
      <c r="E20" s="89">
        <v>13991</v>
      </c>
      <c r="F20" s="89"/>
      <c r="G20" s="89">
        <f t="shared" si="2"/>
        <v>13991</v>
      </c>
      <c r="H20" s="154">
        <v>94.1</v>
      </c>
      <c r="I20" s="154"/>
      <c r="J20" s="154">
        <f t="shared" si="3"/>
        <v>94.1</v>
      </c>
      <c r="K20" s="89">
        <v>3521.5059999999999</v>
      </c>
      <c r="L20" s="89"/>
      <c r="M20" s="89">
        <f t="shared" si="4"/>
        <v>3521.5059999999999</v>
      </c>
      <c r="N20" s="153">
        <v>79.54463953890189</v>
      </c>
    </row>
    <row r="21" spans="1:14" x14ac:dyDescent="0.2">
      <c r="A21" s="99" t="s">
        <v>70</v>
      </c>
      <c r="B21" s="154">
        <v>224.41</v>
      </c>
      <c r="C21" s="154">
        <v>16.872</v>
      </c>
      <c r="D21" s="154">
        <f t="shared" si="1"/>
        <v>241.28199999999998</v>
      </c>
      <c r="E21" s="89">
        <v>8472</v>
      </c>
      <c r="F21" s="89">
        <v>443</v>
      </c>
      <c r="G21" s="89">
        <f t="shared" si="2"/>
        <v>8915</v>
      </c>
      <c r="H21" s="154">
        <v>56.7</v>
      </c>
      <c r="I21" s="154">
        <v>4.758</v>
      </c>
      <c r="J21" s="154">
        <f t="shared" si="3"/>
        <v>61.458000000000006</v>
      </c>
      <c r="K21" s="89">
        <v>1555</v>
      </c>
      <c r="L21" s="89">
        <v>27.39</v>
      </c>
      <c r="M21" s="89">
        <f t="shared" si="4"/>
        <v>1582.39</v>
      </c>
      <c r="N21" s="153">
        <v>56.929844693588066</v>
      </c>
    </row>
    <row r="22" spans="1:14" ht="13.5" thickBot="1" x14ac:dyDescent="0.25">
      <c r="A22" s="99" t="s">
        <v>69</v>
      </c>
      <c r="B22" s="154">
        <v>403.78999999999996</v>
      </c>
      <c r="C22" s="154">
        <v>80.283999999999992</v>
      </c>
      <c r="D22" s="154">
        <f t="shared" si="1"/>
        <v>484.07399999999996</v>
      </c>
      <c r="E22" s="89">
        <v>18681</v>
      </c>
      <c r="F22" s="89">
        <v>4008</v>
      </c>
      <c r="G22" s="89">
        <f t="shared" si="2"/>
        <v>22689</v>
      </c>
      <c r="H22" s="154">
        <v>134.87</v>
      </c>
      <c r="I22" s="154">
        <v>42.055999999999997</v>
      </c>
      <c r="J22" s="154">
        <f t="shared" si="3"/>
        <v>176.92599999999999</v>
      </c>
      <c r="K22" s="89">
        <v>8357.4404300000006</v>
      </c>
      <c r="L22" s="89">
        <v>586.23799999999994</v>
      </c>
      <c r="M22" s="89">
        <f t="shared" si="4"/>
        <v>8943.6784299999999</v>
      </c>
      <c r="N22" s="153">
        <v>91.468789992337335</v>
      </c>
    </row>
    <row r="23" spans="1:14" ht="13.5" thickBot="1" x14ac:dyDescent="0.25">
      <c r="A23" s="106" t="s">
        <v>68</v>
      </c>
      <c r="B23" s="155">
        <f t="shared" ref="B23:J23" si="5">B16+B17+B18+B19+B20+B21+B22</f>
        <v>2529.2439499999996</v>
      </c>
      <c r="C23" s="155">
        <f t="shared" si="5"/>
        <v>222.21299999999997</v>
      </c>
      <c r="D23" s="155">
        <f t="shared" si="5"/>
        <v>2751.4569500000002</v>
      </c>
      <c r="E23" s="108">
        <f t="shared" si="5"/>
        <v>104979</v>
      </c>
      <c r="F23" s="108">
        <f t="shared" si="5"/>
        <v>10769</v>
      </c>
      <c r="G23" s="108">
        <f t="shared" si="5"/>
        <v>115748</v>
      </c>
      <c r="H23" s="155">
        <f t="shared" si="5"/>
        <v>661.63001000000008</v>
      </c>
      <c r="I23" s="155">
        <f t="shared" si="5"/>
        <v>95.048999999999992</v>
      </c>
      <c r="J23" s="155">
        <f t="shared" si="5"/>
        <v>756.67900999999983</v>
      </c>
      <c r="K23" s="108">
        <f>SUM(K16:K22)</f>
        <v>31527.666830000002</v>
      </c>
      <c r="L23" s="108">
        <f>SUM(L16:L22)</f>
        <v>1490.165</v>
      </c>
      <c r="M23" s="108">
        <f t="shared" si="4"/>
        <v>33017.831830000003</v>
      </c>
      <c r="N23" s="113">
        <v>81.344659392007387</v>
      </c>
    </row>
    <row r="24" spans="1:14" x14ac:dyDescent="0.2">
      <c r="A24" s="87"/>
      <c r="B24" s="143"/>
      <c r="C24" s="143"/>
      <c r="D24" s="143" t="s">
        <v>117</v>
      </c>
      <c r="E24" s="95"/>
      <c r="F24" s="95"/>
      <c r="G24" s="95" t="s">
        <v>117</v>
      </c>
      <c r="H24" s="143"/>
      <c r="I24" s="143"/>
      <c r="J24" s="143" t="s">
        <v>117</v>
      </c>
      <c r="K24" s="95"/>
      <c r="L24" s="95"/>
      <c r="M24" s="95" t="s">
        <v>117</v>
      </c>
      <c r="N24" s="97"/>
    </row>
    <row r="25" spans="1:14" x14ac:dyDescent="0.2">
      <c r="A25" s="99" t="s">
        <v>67</v>
      </c>
      <c r="B25" s="154">
        <v>192.91</v>
      </c>
      <c r="C25" s="154">
        <v>19.355</v>
      </c>
      <c r="D25" s="154">
        <f t="shared" ref="D25:D33" si="6">SUM(B25:C25)</f>
        <v>212.26499999999999</v>
      </c>
      <c r="E25" s="89">
        <v>6748</v>
      </c>
      <c r="F25" s="89">
        <v>464</v>
      </c>
      <c r="G25" s="89">
        <f t="shared" ref="G25:G33" si="7">SUM(E25:F25)</f>
        <v>7212</v>
      </c>
      <c r="H25" s="154">
        <v>37.1</v>
      </c>
      <c r="I25" s="154">
        <v>7.96</v>
      </c>
      <c r="J25" s="154">
        <f t="shared" ref="J25:J33" si="8">SUM(H25:I25)</f>
        <v>45.06</v>
      </c>
      <c r="K25" s="89">
        <v>1670.82996</v>
      </c>
      <c r="L25" s="89">
        <v>36.4</v>
      </c>
      <c r="M25" s="89">
        <f t="shared" ref="M25:M43" si="9">SUM(K25:L25)</f>
        <v>1707.2299600000001</v>
      </c>
      <c r="N25" s="153">
        <v>74.806958603248546</v>
      </c>
    </row>
    <row r="26" spans="1:14" x14ac:dyDescent="0.2">
      <c r="A26" s="99" t="s">
        <v>66</v>
      </c>
      <c r="B26" s="154">
        <v>199.2</v>
      </c>
      <c r="C26" s="154">
        <v>16.880000000000003</v>
      </c>
      <c r="D26" s="154">
        <f t="shared" si="6"/>
        <v>216.07999999999998</v>
      </c>
      <c r="E26" s="89">
        <v>5921</v>
      </c>
      <c r="F26" s="89">
        <v>541</v>
      </c>
      <c r="G26" s="89">
        <f t="shared" si="7"/>
        <v>6462</v>
      </c>
      <c r="H26" s="154">
        <v>40.4</v>
      </c>
      <c r="I26" s="154">
        <v>3.2222999999999997</v>
      </c>
      <c r="J26" s="154">
        <f t="shared" si="8"/>
        <v>43.622299999999996</v>
      </c>
      <c r="K26" s="89">
        <v>2105.5</v>
      </c>
      <c r="L26" s="89">
        <v>48.863</v>
      </c>
      <c r="M26" s="89">
        <f t="shared" si="9"/>
        <v>2154.3629999999998</v>
      </c>
      <c r="N26" s="153">
        <v>76.038028073210995</v>
      </c>
    </row>
    <row r="27" spans="1:14" x14ac:dyDescent="0.2">
      <c r="A27" s="99" t="s">
        <v>65</v>
      </c>
      <c r="B27" s="154">
        <v>185.14000000000001</v>
      </c>
      <c r="C27" s="154">
        <v>37.950000000000003</v>
      </c>
      <c r="D27" s="154">
        <f t="shared" si="6"/>
        <v>223.09000000000003</v>
      </c>
      <c r="E27" s="89">
        <v>4292</v>
      </c>
      <c r="F27" s="89">
        <v>821</v>
      </c>
      <c r="G27" s="89">
        <f t="shared" si="7"/>
        <v>5113</v>
      </c>
      <c r="H27" s="154">
        <v>30.57</v>
      </c>
      <c r="I27" s="154">
        <v>13.139000000000001</v>
      </c>
      <c r="J27" s="154">
        <f t="shared" si="8"/>
        <v>43.709000000000003</v>
      </c>
      <c r="K27" s="89">
        <v>1647.23</v>
      </c>
      <c r="L27" s="89">
        <v>61.462000000000003</v>
      </c>
      <c r="M27" s="89">
        <f t="shared" si="9"/>
        <v>1708.692</v>
      </c>
      <c r="N27" s="153">
        <v>81.602504598980047</v>
      </c>
    </row>
    <row r="28" spans="1:14" x14ac:dyDescent="0.2">
      <c r="A28" s="99" t="s">
        <v>123</v>
      </c>
      <c r="B28" s="154">
        <v>268.27999999999997</v>
      </c>
      <c r="C28" s="154">
        <v>62.234999999999992</v>
      </c>
      <c r="D28" s="154">
        <f t="shared" si="6"/>
        <v>330.51499999999999</v>
      </c>
      <c r="E28" s="89">
        <v>8289</v>
      </c>
      <c r="F28" s="89">
        <v>2555</v>
      </c>
      <c r="G28" s="89">
        <f t="shared" si="7"/>
        <v>10844</v>
      </c>
      <c r="H28" s="154">
        <v>65.03</v>
      </c>
      <c r="I28" s="154">
        <v>19.148</v>
      </c>
      <c r="J28" s="154">
        <f t="shared" si="8"/>
        <v>84.177999999999997</v>
      </c>
      <c r="K28" s="89">
        <v>3909.96</v>
      </c>
      <c r="L28" s="89">
        <v>437.50000000000006</v>
      </c>
      <c r="M28" s="89">
        <f t="shared" si="9"/>
        <v>4347.46</v>
      </c>
      <c r="N28" s="153">
        <v>79.329507567270866</v>
      </c>
    </row>
    <row r="29" spans="1:14" x14ac:dyDescent="0.2">
      <c r="A29" s="99" t="s">
        <v>63</v>
      </c>
      <c r="B29" s="154">
        <v>204.05</v>
      </c>
      <c r="C29" s="154">
        <v>10</v>
      </c>
      <c r="D29" s="154">
        <f t="shared" si="6"/>
        <v>214.05</v>
      </c>
      <c r="E29" s="89">
        <v>9403</v>
      </c>
      <c r="F29" s="89">
        <v>302</v>
      </c>
      <c r="G29" s="89">
        <f t="shared" si="7"/>
        <v>9705</v>
      </c>
      <c r="H29" s="154">
        <v>60.3</v>
      </c>
      <c r="I29" s="154">
        <v>2.12</v>
      </c>
      <c r="J29" s="154">
        <f t="shared" si="8"/>
        <v>62.419999999999995</v>
      </c>
      <c r="K29" s="89">
        <v>1727.26001</v>
      </c>
      <c r="L29" s="89">
        <v>36.969000000000001</v>
      </c>
      <c r="M29" s="89">
        <f t="shared" si="9"/>
        <v>1764.22901</v>
      </c>
      <c r="N29" s="153">
        <v>73.128492586160533</v>
      </c>
    </row>
    <row r="30" spans="1:14" x14ac:dyDescent="0.2">
      <c r="A30" s="99" t="s">
        <v>62</v>
      </c>
      <c r="B30" s="154">
        <v>207.1</v>
      </c>
      <c r="C30" s="154">
        <v>3.3220000000000001</v>
      </c>
      <c r="D30" s="154">
        <f t="shared" si="6"/>
        <v>210.422</v>
      </c>
      <c r="E30" s="89">
        <v>6892</v>
      </c>
      <c r="F30" s="89">
        <v>150</v>
      </c>
      <c r="G30" s="89">
        <f t="shared" si="7"/>
        <v>7042</v>
      </c>
      <c r="H30" s="154">
        <v>52.9</v>
      </c>
      <c r="I30" s="154">
        <v>2.8530000000000002</v>
      </c>
      <c r="J30" s="154">
        <f t="shared" si="8"/>
        <v>55.753</v>
      </c>
      <c r="K30" s="89">
        <v>2831.3998999999999</v>
      </c>
      <c r="L30" s="89">
        <v>30</v>
      </c>
      <c r="M30" s="89">
        <f t="shared" si="9"/>
        <v>2861.3998999999999</v>
      </c>
      <c r="N30" s="153">
        <v>69.451688027179273</v>
      </c>
    </row>
    <row r="31" spans="1:14" x14ac:dyDescent="0.2">
      <c r="A31" s="99" t="s">
        <v>61</v>
      </c>
      <c r="B31" s="158">
        <v>857.31</v>
      </c>
      <c r="C31" s="154">
        <v>8.9499999999999993</v>
      </c>
      <c r="D31" s="154">
        <f t="shared" si="6"/>
        <v>866.26</v>
      </c>
      <c r="E31" s="104">
        <v>21146</v>
      </c>
      <c r="F31" s="89">
        <v>239</v>
      </c>
      <c r="G31" s="89">
        <f t="shared" si="7"/>
        <v>21385</v>
      </c>
      <c r="H31" s="158">
        <v>138.13999999999999</v>
      </c>
      <c r="I31" s="154">
        <v>7.92</v>
      </c>
      <c r="J31" s="154">
        <f t="shared" si="8"/>
        <v>146.05999999999997</v>
      </c>
      <c r="K31" s="104">
        <v>8530.8203099999992</v>
      </c>
      <c r="L31" s="89">
        <v>0</v>
      </c>
      <c r="M31" s="89">
        <f t="shared" si="9"/>
        <v>8530.8203099999992</v>
      </c>
      <c r="N31" s="153">
        <v>84.347904038695177</v>
      </c>
    </row>
    <row r="32" spans="1:14" x14ac:dyDescent="0.2">
      <c r="A32" s="99" t="s">
        <v>60</v>
      </c>
      <c r="B32" s="154">
        <v>134.69999999999999</v>
      </c>
      <c r="C32" s="154">
        <v>31.472000000000001</v>
      </c>
      <c r="D32" s="154">
        <f t="shared" si="6"/>
        <v>166.172</v>
      </c>
      <c r="E32" s="89">
        <v>5533</v>
      </c>
      <c r="F32" s="89">
        <v>885</v>
      </c>
      <c r="G32" s="89">
        <f t="shared" si="7"/>
        <v>6418</v>
      </c>
      <c r="H32" s="154">
        <v>43</v>
      </c>
      <c r="I32" s="154">
        <v>7.0649999999999995</v>
      </c>
      <c r="J32" s="154">
        <f t="shared" si="8"/>
        <v>50.064999999999998</v>
      </c>
      <c r="K32" s="89">
        <v>2130.3998999999999</v>
      </c>
      <c r="L32" s="89">
        <v>219.94200000000001</v>
      </c>
      <c r="M32" s="89">
        <f t="shared" si="9"/>
        <v>2350.3418999999999</v>
      </c>
      <c r="N32" s="153">
        <v>73.647773747526671</v>
      </c>
    </row>
    <row r="33" spans="1:14" ht="13.5" thickBot="1" x14ac:dyDescent="0.25">
      <c r="A33" s="99" t="s">
        <v>59</v>
      </c>
      <c r="B33" s="154">
        <v>459.39999</v>
      </c>
      <c r="C33" s="154">
        <v>126.60199999999999</v>
      </c>
      <c r="D33" s="154">
        <f t="shared" si="6"/>
        <v>586.00198999999998</v>
      </c>
      <c r="E33" s="89">
        <v>16648</v>
      </c>
      <c r="F33" s="89">
        <v>4033</v>
      </c>
      <c r="G33" s="89">
        <f t="shared" si="7"/>
        <v>20681</v>
      </c>
      <c r="H33" s="154">
        <v>100.4</v>
      </c>
      <c r="I33" s="154">
        <v>28.881999999999998</v>
      </c>
      <c r="J33" s="154">
        <f t="shared" si="8"/>
        <v>129.28200000000001</v>
      </c>
      <c r="K33" s="89">
        <v>4865.8599999999997</v>
      </c>
      <c r="L33" s="89">
        <v>806.3280000000002</v>
      </c>
      <c r="M33" s="89">
        <f t="shared" si="9"/>
        <v>5672.1880000000001</v>
      </c>
      <c r="N33" s="153">
        <v>80.032722625023496</v>
      </c>
    </row>
    <row r="34" spans="1:14" ht="13.5" thickBot="1" x14ac:dyDescent="0.25">
      <c r="A34" s="106" t="s">
        <v>58</v>
      </c>
      <c r="B34" s="155">
        <f t="shared" ref="B34:J34" si="10">B25+B26+B27+B28+B29+B30+B31+B32+B33</f>
        <v>2708.0899899999995</v>
      </c>
      <c r="C34" s="155">
        <f t="shared" si="10"/>
        <v>316.76599999999996</v>
      </c>
      <c r="D34" s="155">
        <f t="shared" si="10"/>
        <v>3024.85599</v>
      </c>
      <c r="E34" s="108">
        <f t="shared" si="10"/>
        <v>84872</v>
      </c>
      <c r="F34" s="108">
        <f t="shared" si="10"/>
        <v>9990</v>
      </c>
      <c r="G34" s="108">
        <f t="shared" si="10"/>
        <v>94862</v>
      </c>
      <c r="H34" s="155">
        <f t="shared" si="10"/>
        <v>567.83999999999992</v>
      </c>
      <c r="I34" s="155">
        <f t="shared" si="10"/>
        <v>92.309300000000007</v>
      </c>
      <c r="J34" s="155">
        <f t="shared" si="10"/>
        <v>660.14929999999993</v>
      </c>
      <c r="K34" s="108">
        <f>SUM(K25:K33)</f>
        <v>29419.260080000004</v>
      </c>
      <c r="L34" s="108">
        <f>SUM(L25:L33)</f>
        <v>1677.4640000000004</v>
      </c>
      <c r="M34" s="108">
        <f t="shared" si="9"/>
        <v>31096.724080000004</v>
      </c>
      <c r="N34" s="113">
        <v>78.371452345026057</v>
      </c>
    </row>
    <row r="35" spans="1:14" x14ac:dyDescent="0.2">
      <c r="A35" s="99" t="s">
        <v>57</v>
      </c>
      <c r="B35" s="154">
        <v>612.25599999999997</v>
      </c>
      <c r="C35" s="154">
        <v>45</v>
      </c>
      <c r="D35" s="154">
        <f t="shared" ref="D35:D42" si="11">SUM(B35:C35)</f>
        <v>657.25599999999997</v>
      </c>
      <c r="E35" s="89">
        <v>20940</v>
      </c>
      <c r="F35" s="89">
        <v>2600</v>
      </c>
      <c r="G35" s="89">
        <f t="shared" ref="G35:G42" si="12">SUM(E35:F35)</f>
        <v>23540</v>
      </c>
      <c r="H35" s="154">
        <v>186.98099999999999</v>
      </c>
      <c r="I35" s="154">
        <v>15</v>
      </c>
      <c r="J35" s="154">
        <f t="shared" ref="J35:J42" si="13">SUM(H35:I35)</f>
        <v>201.98099999999999</v>
      </c>
      <c r="K35" s="89">
        <v>5162.326</v>
      </c>
      <c r="L35" s="89">
        <v>265.13400000000001</v>
      </c>
      <c r="M35" s="89">
        <f t="shared" si="9"/>
        <v>5427.46</v>
      </c>
      <c r="N35" s="153">
        <v>88.592216455523541</v>
      </c>
    </row>
    <row r="36" spans="1:14" x14ac:dyDescent="0.2">
      <c r="A36" s="99" t="s">
        <v>56</v>
      </c>
      <c r="B36" s="154">
        <v>751.71996999999999</v>
      </c>
      <c r="C36" s="154">
        <v>31.867000000000001</v>
      </c>
      <c r="D36" s="154">
        <f t="shared" si="11"/>
        <v>783.58696999999995</v>
      </c>
      <c r="E36" s="89">
        <v>22517</v>
      </c>
      <c r="F36" s="89">
        <v>911</v>
      </c>
      <c r="G36" s="89">
        <f t="shared" si="12"/>
        <v>23428</v>
      </c>
      <c r="H36" s="154">
        <v>220.42</v>
      </c>
      <c r="I36" s="154">
        <v>5.9279999999999999</v>
      </c>
      <c r="J36" s="154">
        <f t="shared" si="13"/>
        <v>226.34799999999998</v>
      </c>
      <c r="K36" s="89">
        <v>4594.2597699999997</v>
      </c>
      <c r="L36" s="89">
        <v>92.647999999999996</v>
      </c>
      <c r="M36" s="89">
        <f t="shared" si="9"/>
        <v>4686.9077699999998</v>
      </c>
      <c r="N36" s="153">
        <v>65.988792845033984</v>
      </c>
    </row>
    <row r="37" spans="1:14" x14ac:dyDescent="0.2">
      <c r="A37" s="99" t="s">
        <v>55</v>
      </c>
      <c r="B37" s="154">
        <v>872.07997</v>
      </c>
      <c r="C37" s="154">
        <v>175.072</v>
      </c>
      <c r="D37" s="154">
        <f t="shared" si="11"/>
        <v>1047.1519699999999</v>
      </c>
      <c r="E37" s="89">
        <v>23283</v>
      </c>
      <c r="F37" s="89">
        <v>9006</v>
      </c>
      <c r="G37" s="89">
        <f t="shared" si="12"/>
        <v>32289</v>
      </c>
      <c r="H37" s="154">
        <v>346.62</v>
      </c>
      <c r="I37" s="154">
        <v>56.513199999999998</v>
      </c>
      <c r="J37" s="154">
        <f t="shared" si="13"/>
        <v>403.13319999999999</v>
      </c>
      <c r="K37" s="89">
        <v>9573.4599999999991</v>
      </c>
      <c r="L37" s="89">
        <v>947.13999999999987</v>
      </c>
      <c r="M37" s="89">
        <f t="shared" si="9"/>
        <v>10520.599999999999</v>
      </c>
      <c r="N37" s="153">
        <v>91.131607022562434</v>
      </c>
    </row>
    <row r="38" spans="1:14" x14ac:dyDescent="0.2">
      <c r="A38" s="99" t="s">
        <v>54</v>
      </c>
      <c r="B38" s="154">
        <v>843.81</v>
      </c>
      <c r="C38" s="154">
        <v>42.129000000000005</v>
      </c>
      <c r="D38" s="154">
        <f t="shared" si="11"/>
        <v>885.93899999999996</v>
      </c>
      <c r="E38" s="89">
        <v>32898</v>
      </c>
      <c r="F38" s="89">
        <v>1129</v>
      </c>
      <c r="G38" s="89">
        <f t="shared" si="12"/>
        <v>34027</v>
      </c>
      <c r="H38" s="154">
        <v>211.34</v>
      </c>
      <c r="I38" s="154">
        <v>7.3860000000000001</v>
      </c>
      <c r="J38" s="154">
        <f t="shared" si="13"/>
        <v>218.726</v>
      </c>
      <c r="K38" s="89">
        <v>6338.3598599999996</v>
      </c>
      <c r="L38" s="89">
        <v>93.596000000000004</v>
      </c>
      <c r="M38" s="89">
        <f t="shared" si="9"/>
        <v>6431.95586</v>
      </c>
      <c r="N38" s="153">
        <v>76.450792986646775</v>
      </c>
    </row>
    <row r="39" spans="1:14" x14ac:dyDescent="0.2">
      <c r="A39" s="99" t="s">
        <v>53</v>
      </c>
      <c r="B39" s="154">
        <v>259.27999999999997</v>
      </c>
      <c r="C39" s="154"/>
      <c r="D39" s="154">
        <f t="shared" si="11"/>
        <v>259.27999999999997</v>
      </c>
      <c r="E39" s="89">
        <v>12582</v>
      </c>
      <c r="F39" s="89"/>
      <c r="G39" s="89">
        <f t="shared" si="12"/>
        <v>12582</v>
      </c>
      <c r="H39" s="154">
        <v>91.275000000000006</v>
      </c>
      <c r="I39" s="154"/>
      <c r="J39" s="154">
        <f t="shared" si="13"/>
        <v>91.275000000000006</v>
      </c>
      <c r="K39" s="89">
        <v>2683.1001000000001</v>
      </c>
      <c r="L39" s="89"/>
      <c r="M39" s="89">
        <f t="shared" si="9"/>
        <v>2683.1001000000001</v>
      </c>
      <c r="N39" s="153">
        <v>77.15319213155648</v>
      </c>
    </row>
    <row r="40" spans="1:14" x14ac:dyDescent="0.2">
      <c r="A40" s="99" t="s">
        <v>52</v>
      </c>
      <c r="B40" s="154">
        <v>351.14999</v>
      </c>
      <c r="C40" s="154">
        <v>17.600000000000001</v>
      </c>
      <c r="D40" s="154">
        <f t="shared" si="11"/>
        <v>368.74999000000003</v>
      </c>
      <c r="E40" s="89">
        <v>15236</v>
      </c>
      <c r="F40" s="89">
        <v>607</v>
      </c>
      <c r="G40" s="89">
        <f t="shared" si="12"/>
        <v>15843</v>
      </c>
      <c r="H40" s="154">
        <v>103.96</v>
      </c>
      <c r="I40" s="154">
        <v>7.1999999999999993</v>
      </c>
      <c r="J40" s="154">
        <f t="shared" si="13"/>
        <v>111.16</v>
      </c>
      <c r="K40" s="89">
        <v>3180.1101100000001</v>
      </c>
      <c r="L40" s="89">
        <v>99.58</v>
      </c>
      <c r="M40" s="89">
        <f t="shared" si="9"/>
        <v>3279.69011</v>
      </c>
      <c r="N40" s="153">
        <v>72.18020313472141</v>
      </c>
    </row>
    <row r="41" spans="1:14" x14ac:dyDescent="0.2">
      <c r="A41" s="99" t="s">
        <v>51</v>
      </c>
      <c r="B41" s="154">
        <v>277.67998999999998</v>
      </c>
      <c r="C41" s="154">
        <v>14.282999999999999</v>
      </c>
      <c r="D41" s="154">
        <f t="shared" si="11"/>
        <v>291.96298999999999</v>
      </c>
      <c r="E41" s="89">
        <v>9743</v>
      </c>
      <c r="F41" s="89">
        <v>468</v>
      </c>
      <c r="G41" s="89">
        <f t="shared" si="12"/>
        <v>10211</v>
      </c>
      <c r="H41" s="154">
        <v>146.14500000000001</v>
      </c>
      <c r="I41" s="154">
        <v>2.7639999999999998</v>
      </c>
      <c r="J41" s="154">
        <f t="shared" si="13"/>
        <v>148.90900000000002</v>
      </c>
      <c r="K41" s="89">
        <v>1268</v>
      </c>
      <c r="L41" s="89">
        <v>14.930999999999999</v>
      </c>
      <c r="M41" s="89">
        <f t="shared" si="9"/>
        <v>1282.931</v>
      </c>
      <c r="N41" s="153">
        <v>66.963699651133396</v>
      </c>
    </row>
    <row r="42" spans="1:14" ht="13.5" thickBot="1" x14ac:dyDescent="0.25">
      <c r="A42" s="152" t="s">
        <v>122</v>
      </c>
      <c r="B42" s="149">
        <v>442.75</v>
      </c>
      <c r="C42" s="149"/>
      <c r="D42" s="149">
        <f t="shared" si="11"/>
        <v>442.75</v>
      </c>
      <c r="E42" s="147"/>
      <c r="F42" s="147"/>
      <c r="G42" s="147">
        <f t="shared" si="12"/>
        <v>0</v>
      </c>
      <c r="H42" s="149"/>
      <c r="I42" s="149"/>
      <c r="J42" s="149">
        <f t="shared" si="13"/>
        <v>0</v>
      </c>
      <c r="K42" s="147">
        <v>1970.9300000000003</v>
      </c>
      <c r="L42" s="147"/>
      <c r="M42" s="147">
        <f t="shared" si="9"/>
        <v>1970.9300000000003</v>
      </c>
      <c r="N42" s="146">
        <v>0</v>
      </c>
    </row>
    <row r="43" spans="1:14" ht="13.5" thickBot="1" x14ac:dyDescent="0.25">
      <c r="A43" s="106" t="s">
        <v>50</v>
      </c>
      <c r="B43" s="155">
        <f t="shared" ref="B43:L43" si="14">SUM(B35:B42)</f>
        <v>4410.7259200000008</v>
      </c>
      <c r="C43" s="155">
        <f t="shared" si="14"/>
        <v>325.95100000000008</v>
      </c>
      <c r="D43" s="155">
        <f t="shared" si="14"/>
        <v>4736.6769199999999</v>
      </c>
      <c r="E43" s="108">
        <f t="shared" si="14"/>
        <v>137199</v>
      </c>
      <c r="F43" s="108">
        <f t="shared" si="14"/>
        <v>14721</v>
      </c>
      <c r="G43" s="108">
        <f t="shared" si="14"/>
        <v>151920</v>
      </c>
      <c r="H43" s="155">
        <f t="shared" si="14"/>
        <v>1306.741</v>
      </c>
      <c r="I43" s="155">
        <f t="shared" si="14"/>
        <v>94.791199999999989</v>
      </c>
      <c r="J43" s="155">
        <f t="shared" si="14"/>
        <v>1401.5322000000003</v>
      </c>
      <c r="K43" s="108">
        <f t="shared" si="14"/>
        <v>34770.545839999999</v>
      </c>
      <c r="L43" s="108">
        <f t="shared" si="14"/>
        <v>1513.029</v>
      </c>
      <c r="M43" s="108">
        <f t="shared" si="9"/>
        <v>36283.574840000001</v>
      </c>
      <c r="N43" s="113">
        <v>79.031885513864083</v>
      </c>
    </row>
    <row r="44" spans="1:14" x14ac:dyDescent="0.2">
      <c r="A44" s="87"/>
      <c r="B44" s="143"/>
      <c r="C44" s="143"/>
      <c r="D44" s="143" t="s">
        <v>117</v>
      </c>
      <c r="E44" s="95"/>
      <c r="F44" s="95"/>
      <c r="G44" s="95" t="s">
        <v>117</v>
      </c>
      <c r="H44" s="143"/>
      <c r="I44" s="143"/>
      <c r="J44" s="143" t="s">
        <v>117</v>
      </c>
      <c r="K44" s="95"/>
      <c r="L44" s="95"/>
      <c r="M44" s="95"/>
      <c r="N44" s="97"/>
    </row>
    <row r="45" spans="1:14" x14ac:dyDescent="0.2">
      <c r="A45" s="99" t="s">
        <v>121</v>
      </c>
      <c r="B45" s="162">
        <v>84.7</v>
      </c>
      <c r="C45" s="154">
        <v>14.710999999999999</v>
      </c>
      <c r="D45" s="154">
        <f t="shared" ref="D45:D55" si="15">SUM(B45:C45)</f>
        <v>99.411000000000001</v>
      </c>
      <c r="E45" s="148">
        <v>2915</v>
      </c>
      <c r="F45" s="89">
        <v>605</v>
      </c>
      <c r="G45" s="89">
        <f t="shared" ref="G45:G55" si="16">SUM(E45:F45)</f>
        <v>3520</v>
      </c>
      <c r="H45" s="162">
        <v>20.2</v>
      </c>
      <c r="I45" s="154">
        <v>9.02</v>
      </c>
      <c r="J45" s="154">
        <f t="shared" ref="J45:J55" si="17">SUM(H45:I45)</f>
        <v>29.22</v>
      </c>
      <c r="K45" s="148">
        <v>870.125</v>
      </c>
      <c r="L45" s="89">
        <v>185.15100000000001</v>
      </c>
      <c r="M45" s="89">
        <f t="shared" ref="M45:M56" si="18">SUM(K45:L45)</f>
        <v>1055.2760000000001</v>
      </c>
      <c r="N45" s="153">
        <v>58.537970977953336</v>
      </c>
    </row>
    <row r="46" spans="1:14" x14ac:dyDescent="0.2">
      <c r="A46" s="99" t="s">
        <v>120</v>
      </c>
      <c r="B46" s="162">
        <v>535.59997999999996</v>
      </c>
      <c r="C46" s="154">
        <v>90.689999999999984</v>
      </c>
      <c r="D46" s="154">
        <f t="shared" si="15"/>
        <v>626.2899799999999</v>
      </c>
      <c r="E46" s="148">
        <v>14057</v>
      </c>
      <c r="F46" s="89">
        <v>1775</v>
      </c>
      <c r="G46" s="89">
        <f t="shared" si="16"/>
        <v>15832</v>
      </c>
      <c r="H46" s="162">
        <v>115</v>
      </c>
      <c r="I46" s="154">
        <v>29.035499999999995</v>
      </c>
      <c r="J46" s="154">
        <f t="shared" si="17"/>
        <v>144.03549999999998</v>
      </c>
      <c r="K46" s="148">
        <v>4046.9169900000002</v>
      </c>
      <c r="L46" s="89">
        <v>165.303</v>
      </c>
      <c r="M46" s="89">
        <f t="shared" si="18"/>
        <v>4212.2199900000005</v>
      </c>
      <c r="N46" s="153">
        <v>69.550495948742451</v>
      </c>
    </row>
    <row r="47" spans="1:14" x14ac:dyDescent="0.2">
      <c r="A47" s="99" t="s">
        <v>47</v>
      </c>
      <c r="B47" s="154">
        <v>265.39999999999998</v>
      </c>
      <c r="C47" s="154">
        <v>5.1139999999999999</v>
      </c>
      <c r="D47" s="154">
        <f t="shared" si="15"/>
        <v>270.51399999999995</v>
      </c>
      <c r="E47" s="89">
        <v>6692</v>
      </c>
      <c r="F47" s="89">
        <v>45</v>
      </c>
      <c r="G47" s="89">
        <f t="shared" si="16"/>
        <v>6737</v>
      </c>
      <c r="H47" s="154">
        <v>35.26</v>
      </c>
      <c r="I47" s="154"/>
      <c r="J47" s="154">
        <f t="shared" si="17"/>
        <v>35.26</v>
      </c>
      <c r="K47" s="89">
        <v>1798.90002</v>
      </c>
      <c r="L47" s="89">
        <v>0</v>
      </c>
      <c r="M47" s="89">
        <f t="shared" si="18"/>
        <v>1798.90002</v>
      </c>
      <c r="N47" s="153">
        <v>67.861561044206653</v>
      </c>
    </row>
    <row r="48" spans="1:14" x14ac:dyDescent="0.2">
      <c r="A48" s="99" t="s">
        <v>119</v>
      </c>
      <c r="B48" s="162">
        <v>86.3</v>
      </c>
      <c r="C48" s="154">
        <v>60.663000000000004</v>
      </c>
      <c r="D48" s="154">
        <f t="shared" si="15"/>
        <v>146.96299999999999</v>
      </c>
      <c r="E48" s="148">
        <v>3203</v>
      </c>
      <c r="F48" s="89">
        <v>2325</v>
      </c>
      <c r="G48" s="89">
        <f t="shared" si="16"/>
        <v>5528</v>
      </c>
      <c r="H48" s="162">
        <v>35</v>
      </c>
      <c r="I48" s="154">
        <v>35.496000000000002</v>
      </c>
      <c r="J48" s="154">
        <f t="shared" si="17"/>
        <v>70.496000000000009</v>
      </c>
      <c r="K48" s="148">
        <v>980.03101000000004</v>
      </c>
      <c r="L48" s="89">
        <v>218.51599999999996</v>
      </c>
      <c r="M48" s="89">
        <f t="shared" si="18"/>
        <v>1198.54701</v>
      </c>
      <c r="N48" s="153">
        <v>74.121849190174828</v>
      </c>
    </row>
    <row r="49" spans="1:14" x14ac:dyDescent="0.2">
      <c r="A49" s="99" t="s">
        <v>45</v>
      </c>
      <c r="B49" s="154">
        <v>492.70001000000002</v>
      </c>
      <c r="C49" s="154">
        <v>46.754000000000005</v>
      </c>
      <c r="D49" s="154">
        <f t="shared" si="15"/>
        <v>539.45401000000004</v>
      </c>
      <c r="E49" s="89">
        <v>13445</v>
      </c>
      <c r="F49" s="89">
        <v>1359</v>
      </c>
      <c r="G49" s="89">
        <f t="shared" si="16"/>
        <v>14804</v>
      </c>
      <c r="H49" s="154">
        <v>143.53</v>
      </c>
      <c r="I49" s="154">
        <v>15.971000000000002</v>
      </c>
      <c r="J49" s="154">
        <f t="shared" si="17"/>
        <v>159.501</v>
      </c>
      <c r="K49" s="89">
        <v>4361.7402300000003</v>
      </c>
      <c r="L49" s="89">
        <v>431.35199999999998</v>
      </c>
      <c r="M49" s="89">
        <f t="shared" si="18"/>
        <v>4793.0922300000002</v>
      </c>
      <c r="N49" s="153">
        <v>71.17982224049058</v>
      </c>
    </row>
    <row r="50" spans="1:14" x14ac:dyDescent="0.2">
      <c r="A50" s="99" t="s">
        <v>44</v>
      </c>
      <c r="B50" s="154">
        <v>465.48000999999999</v>
      </c>
      <c r="C50" s="154">
        <v>1.4</v>
      </c>
      <c r="D50" s="154">
        <f t="shared" si="15"/>
        <v>466.88000999999997</v>
      </c>
      <c r="E50" s="89">
        <v>15709</v>
      </c>
      <c r="F50" s="89">
        <v>61</v>
      </c>
      <c r="G50" s="89">
        <f t="shared" si="16"/>
        <v>15770</v>
      </c>
      <c r="H50" s="154">
        <v>153.55000000000001</v>
      </c>
      <c r="I50" s="154">
        <v>0.189</v>
      </c>
      <c r="J50" s="154">
        <f t="shared" si="17"/>
        <v>153.739</v>
      </c>
      <c r="K50" s="89">
        <v>6279.8300799999997</v>
      </c>
      <c r="L50" s="89">
        <v>4.82</v>
      </c>
      <c r="M50" s="89">
        <f t="shared" si="18"/>
        <v>6284.6500799999994</v>
      </c>
      <c r="N50" s="153">
        <v>83.276786509481724</v>
      </c>
    </row>
    <row r="51" spans="1:14" x14ac:dyDescent="0.2">
      <c r="A51" s="99" t="s">
        <v>43</v>
      </c>
      <c r="B51" s="154">
        <v>252.6</v>
      </c>
      <c r="C51" s="154">
        <v>67.890999999999991</v>
      </c>
      <c r="D51" s="154">
        <f t="shared" si="15"/>
        <v>320.49099999999999</v>
      </c>
      <c r="E51" s="89">
        <v>6208</v>
      </c>
      <c r="F51" s="89">
        <v>2959</v>
      </c>
      <c r="G51" s="89">
        <f t="shared" si="16"/>
        <v>9167</v>
      </c>
      <c r="H51" s="154">
        <v>52.8</v>
      </c>
      <c r="I51" s="154">
        <v>54.463000000000001</v>
      </c>
      <c r="J51" s="154">
        <f t="shared" si="17"/>
        <v>107.26300000000001</v>
      </c>
      <c r="K51" s="89">
        <v>1454.5</v>
      </c>
      <c r="L51" s="89">
        <v>309.654</v>
      </c>
      <c r="M51" s="89">
        <f t="shared" si="18"/>
        <v>1764.154</v>
      </c>
      <c r="N51" s="153">
        <v>59.824109113363996</v>
      </c>
    </row>
    <row r="52" spans="1:14" x14ac:dyDescent="0.2">
      <c r="A52" s="99" t="s">
        <v>42</v>
      </c>
      <c r="B52" s="154">
        <v>293.20001000000002</v>
      </c>
      <c r="C52" s="154">
        <v>5.7</v>
      </c>
      <c r="D52" s="154">
        <f t="shared" si="15"/>
        <v>298.90001000000001</v>
      </c>
      <c r="E52" s="89">
        <v>9999</v>
      </c>
      <c r="F52" s="89">
        <v>681</v>
      </c>
      <c r="G52" s="89">
        <f t="shared" si="16"/>
        <v>10680</v>
      </c>
      <c r="H52" s="154">
        <v>48.7</v>
      </c>
      <c r="I52" s="154">
        <v>3.83</v>
      </c>
      <c r="J52" s="154">
        <f t="shared" si="17"/>
        <v>52.53</v>
      </c>
      <c r="K52" s="89">
        <v>3007.4169900000002</v>
      </c>
      <c r="L52" s="89">
        <v>64.762</v>
      </c>
      <c r="M52" s="89">
        <f t="shared" si="18"/>
        <v>3072.1789900000003</v>
      </c>
      <c r="N52" s="153">
        <v>76.407474239279651</v>
      </c>
    </row>
    <row r="53" spans="1:14" x14ac:dyDescent="0.2">
      <c r="A53" s="99" t="s">
        <v>41</v>
      </c>
      <c r="B53" s="154">
        <v>162.69999999999999</v>
      </c>
      <c r="C53" s="154">
        <v>2.12</v>
      </c>
      <c r="D53" s="154">
        <f t="shared" si="15"/>
        <v>164.82</v>
      </c>
      <c r="E53" s="89">
        <v>4402</v>
      </c>
      <c r="F53" s="89">
        <v>56</v>
      </c>
      <c r="G53" s="89">
        <f t="shared" si="16"/>
        <v>4458</v>
      </c>
      <c r="H53" s="154">
        <v>36</v>
      </c>
      <c r="I53" s="154">
        <v>0.72</v>
      </c>
      <c r="J53" s="154">
        <f t="shared" si="17"/>
        <v>36.72</v>
      </c>
      <c r="K53" s="89">
        <v>881.86</v>
      </c>
      <c r="L53" s="89">
        <v>1.27</v>
      </c>
      <c r="M53" s="89">
        <f t="shared" si="18"/>
        <v>883.13</v>
      </c>
      <c r="N53" s="153">
        <v>81.701763898594763</v>
      </c>
    </row>
    <row r="54" spans="1:14" x14ac:dyDescent="0.2">
      <c r="A54" s="99" t="s">
        <v>40</v>
      </c>
      <c r="B54" s="154">
        <v>240.89999</v>
      </c>
      <c r="C54" s="154"/>
      <c r="D54" s="154">
        <f t="shared" si="15"/>
        <v>240.89999</v>
      </c>
      <c r="E54" s="89">
        <v>5856</v>
      </c>
      <c r="F54" s="89"/>
      <c r="G54" s="89">
        <f t="shared" si="16"/>
        <v>5856</v>
      </c>
      <c r="H54" s="154">
        <v>42.87</v>
      </c>
      <c r="I54" s="154"/>
      <c r="J54" s="154">
        <f t="shared" si="17"/>
        <v>42.87</v>
      </c>
      <c r="K54" s="89">
        <v>1630.59998</v>
      </c>
      <c r="L54" s="89"/>
      <c r="M54" s="89">
        <f t="shared" si="18"/>
        <v>1630.59998</v>
      </c>
      <c r="N54" s="153">
        <v>65.674666664549505</v>
      </c>
    </row>
    <row r="55" spans="1:14" ht="13.5" thickBot="1" x14ac:dyDescent="0.25">
      <c r="A55" s="99" t="s">
        <v>39</v>
      </c>
      <c r="B55" s="162">
        <v>680.79998999999998</v>
      </c>
      <c r="C55" s="154">
        <v>52.904000000000003</v>
      </c>
      <c r="D55" s="154">
        <f t="shared" si="15"/>
        <v>733.70398999999998</v>
      </c>
      <c r="E55" s="148">
        <v>24048</v>
      </c>
      <c r="F55" s="89">
        <v>2452</v>
      </c>
      <c r="G55" s="89">
        <f t="shared" si="16"/>
        <v>26500</v>
      </c>
      <c r="H55" s="162">
        <v>176.8</v>
      </c>
      <c r="I55" s="154">
        <v>31.731499999999997</v>
      </c>
      <c r="J55" s="154">
        <f t="shared" si="17"/>
        <v>208.53149999999999</v>
      </c>
      <c r="K55" s="148">
        <v>8899.4316400000007</v>
      </c>
      <c r="L55" s="89">
        <v>321.33799999999997</v>
      </c>
      <c r="M55" s="89">
        <f t="shared" si="18"/>
        <v>9220.7696400000004</v>
      </c>
      <c r="N55" s="153">
        <v>90.022177936671952</v>
      </c>
    </row>
    <row r="56" spans="1:14" ht="13.5" thickBot="1" x14ac:dyDescent="0.25">
      <c r="A56" s="106" t="s">
        <v>38</v>
      </c>
      <c r="B56" s="142">
        <f t="shared" ref="B56:L56" si="19">SUM(B45:B55)</f>
        <v>3560.3799899999999</v>
      </c>
      <c r="C56" s="142">
        <f t="shared" si="19"/>
        <v>347.947</v>
      </c>
      <c r="D56" s="142">
        <f t="shared" si="19"/>
        <v>3908.3269899999996</v>
      </c>
      <c r="E56" s="141">
        <f t="shared" si="19"/>
        <v>106534</v>
      </c>
      <c r="F56" s="141">
        <f t="shared" si="19"/>
        <v>12318</v>
      </c>
      <c r="G56" s="141">
        <f t="shared" si="19"/>
        <v>118852</v>
      </c>
      <c r="H56" s="142">
        <f t="shared" si="19"/>
        <v>859.71</v>
      </c>
      <c r="I56" s="142">
        <f t="shared" si="19"/>
        <v>180.45600000000002</v>
      </c>
      <c r="J56" s="142">
        <f t="shared" si="19"/>
        <v>1040.1659999999999</v>
      </c>
      <c r="K56" s="141">
        <f t="shared" si="19"/>
        <v>34211.35194</v>
      </c>
      <c r="L56" s="141">
        <f t="shared" si="19"/>
        <v>1702.1659999999999</v>
      </c>
      <c r="M56" s="108">
        <f t="shared" si="18"/>
        <v>35913.517939999998</v>
      </c>
      <c r="N56" s="113">
        <v>76.446555437336528</v>
      </c>
    </row>
    <row r="57" spans="1:14" x14ac:dyDescent="0.2">
      <c r="A57" s="87"/>
      <c r="B57" s="161"/>
      <c r="C57" s="143"/>
      <c r="D57" s="143" t="s">
        <v>117</v>
      </c>
      <c r="E57" s="160"/>
      <c r="F57" s="95"/>
      <c r="G57" s="95" t="s">
        <v>117</v>
      </c>
      <c r="H57" s="161"/>
      <c r="I57" s="143"/>
      <c r="J57" s="143" t="s">
        <v>117</v>
      </c>
      <c r="K57" s="160"/>
      <c r="L57" s="95"/>
      <c r="M57" s="95"/>
      <c r="N57" s="97"/>
    </row>
    <row r="58" spans="1:14" x14ac:dyDescent="0.2">
      <c r="A58" s="99" t="s">
        <v>37</v>
      </c>
      <c r="B58" s="158">
        <v>640.87997000000007</v>
      </c>
      <c r="C58" s="154"/>
      <c r="D58" s="154">
        <f t="shared" ref="D58:D70" si="20">SUM(B58:C58)</f>
        <v>640.87997000000007</v>
      </c>
      <c r="E58" s="104">
        <v>15733</v>
      </c>
      <c r="F58" s="89"/>
      <c r="G58" s="89">
        <f t="shared" ref="G58:G70" si="21">SUM(E58:F58)</f>
        <v>15733</v>
      </c>
      <c r="H58" s="158">
        <v>88.7</v>
      </c>
      <c r="I58" s="154"/>
      <c r="J58" s="154">
        <f t="shared" ref="J58:J70" si="22">SUM(H58:I58)</f>
        <v>88.7</v>
      </c>
      <c r="K58" s="104">
        <v>10139.55992</v>
      </c>
      <c r="L58" s="89"/>
      <c r="M58" s="89">
        <f t="shared" ref="M58:M70" si="23">SUM(K58:L58)</f>
        <v>10139.55992</v>
      </c>
      <c r="N58" s="153">
        <v>92.568209940187486</v>
      </c>
    </row>
    <row r="59" spans="1:14" x14ac:dyDescent="0.2">
      <c r="A59" s="99" t="s">
        <v>36</v>
      </c>
      <c r="B59" s="158">
        <v>86.87</v>
      </c>
      <c r="C59" s="154">
        <v>16.25</v>
      </c>
      <c r="D59" s="154">
        <f t="shared" si="20"/>
        <v>103.12</v>
      </c>
      <c r="E59" s="104">
        <v>3231</v>
      </c>
      <c r="F59" s="89">
        <v>741</v>
      </c>
      <c r="G59" s="89">
        <f t="shared" si="21"/>
        <v>3972</v>
      </c>
      <c r="H59" s="158">
        <v>26.84</v>
      </c>
      <c r="I59" s="154">
        <v>6.2399999999999993</v>
      </c>
      <c r="J59" s="154">
        <f t="shared" si="22"/>
        <v>33.08</v>
      </c>
      <c r="K59" s="159">
        <v>965.25</v>
      </c>
      <c r="L59" s="89">
        <v>97.498999999999995</v>
      </c>
      <c r="M59" s="89">
        <f t="shared" si="23"/>
        <v>1062.749</v>
      </c>
      <c r="N59" s="153">
        <v>85.96340878276294</v>
      </c>
    </row>
    <row r="60" spans="1:14" x14ac:dyDescent="0.2">
      <c r="A60" s="99" t="s">
        <v>35</v>
      </c>
      <c r="B60" s="154">
        <v>377.75</v>
      </c>
      <c r="C60" s="154">
        <v>37.954999999999998</v>
      </c>
      <c r="D60" s="154">
        <f t="shared" si="20"/>
        <v>415.70499999999998</v>
      </c>
      <c r="E60" s="89">
        <v>12793</v>
      </c>
      <c r="F60" s="89">
        <v>1181</v>
      </c>
      <c r="G60" s="89">
        <f t="shared" si="21"/>
        <v>13974</v>
      </c>
      <c r="H60" s="154">
        <v>79.34</v>
      </c>
      <c r="I60" s="154">
        <v>10.244999999999999</v>
      </c>
      <c r="J60" s="154">
        <f t="shared" si="22"/>
        <v>89.585000000000008</v>
      </c>
      <c r="K60" s="89">
        <v>2937.5300299999999</v>
      </c>
      <c r="L60" s="89">
        <v>118.958</v>
      </c>
      <c r="M60" s="89">
        <f t="shared" si="23"/>
        <v>3056.48803</v>
      </c>
      <c r="N60" s="153">
        <v>72.830366171080001</v>
      </c>
    </row>
    <row r="61" spans="1:14" x14ac:dyDescent="0.2">
      <c r="A61" s="99" t="s">
        <v>34</v>
      </c>
      <c r="B61" s="158">
        <v>91.66</v>
      </c>
      <c r="C61" s="154">
        <v>48.396000000000001</v>
      </c>
      <c r="D61" s="154">
        <f t="shared" si="20"/>
        <v>140.05599999999998</v>
      </c>
      <c r="E61" s="104">
        <v>3260</v>
      </c>
      <c r="F61" s="89">
        <v>1164</v>
      </c>
      <c r="G61" s="89">
        <f t="shared" si="21"/>
        <v>4424</v>
      </c>
      <c r="H61" s="158">
        <v>13.48</v>
      </c>
      <c r="I61" s="154">
        <v>16.303000000000001</v>
      </c>
      <c r="J61" s="154">
        <f t="shared" si="22"/>
        <v>29.783000000000001</v>
      </c>
      <c r="K61" s="104">
        <v>1746.57996</v>
      </c>
      <c r="L61" s="89">
        <v>134.005</v>
      </c>
      <c r="M61" s="89">
        <f t="shared" si="23"/>
        <v>1880.5849600000001</v>
      </c>
      <c r="N61" s="153">
        <v>69.363069771300317</v>
      </c>
    </row>
    <row r="62" spans="1:14" x14ac:dyDescent="0.2">
      <c r="A62" s="119" t="s">
        <v>33</v>
      </c>
      <c r="B62" s="158">
        <v>120.75</v>
      </c>
      <c r="C62" s="154">
        <v>77.75200000000001</v>
      </c>
      <c r="D62" s="154">
        <f t="shared" si="20"/>
        <v>198.50200000000001</v>
      </c>
      <c r="E62" s="104">
        <v>4180</v>
      </c>
      <c r="F62" s="89">
        <v>1707</v>
      </c>
      <c r="G62" s="89">
        <f t="shared" si="21"/>
        <v>5887</v>
      </c>
      <c r="H62" s="158">
        <v>22.91</v>
      </c>
      <c r="I62" s="154">
        <v>29.047000000000004</v>
      </c>
      <c r="J62" s="154">
        <f t="shared" si="22"/>
        <v>51.957000000000008</v>
      </c>
      <c r="K62" s="104">
        <v>898.75</v>
      </c>
      <c r="L62" s="89">
        <v>185.48599999999999</v>
      </c>
      <c r="M62" s="89">
        <f t="shared" si="23"/>
        <v>1084.2359999999999</v>
      </c>
      <c r="N62" s="153">
        <v>76.476654931533304</v>
      </c>
    </row>
    <row r="63" spans="1:14" x14ac:dyDescent="0.2">
      <c r="A63" s="119" t="s">
        <v>32</v>
      </c>
      <c r="B63" s="158">
        <v>399.81</v>
      </c>
      <c r="C63" s="154">
        <v>8.5549999999999997</v>
      </c>
      <c r="D63" s="154">
        <f t="shared" si="20"/>
        <v>408.36500000000001</v>
      </c>
      <c r="E63" s="104">
        <v>8594</v>
      </c>
      <c r="F63" s="89">
        <v>221</v>
      </c>
      <c r="G63" s="89">
        <f t="shared" si="21"/>
        <v>8815</v>
      </c>
      <c r="H63" s="158">
        <v>45.911999999999999</v>
      </c>
      <c r="I63" s="154">
        <v>2.1559999999999997</v>
      </c>
      <c r="J63" s="154">
        <f t="shared" si="22"/>
        <v>48.067999999999998</v>
      </c>
      <c r="K63" s="104">
        <v>3503.1450199999999</v>
      </c>
      <c r="L63" s="89">
        <v>22.968000000000004</v>
      </c>
      <c r="M63" s="89">
        <f t="shared" si="23"/>
        <v>3526.1130199999998</v>
      </c>
      <c r="N63" s="153">
        <v>75.637436643212524</v>
      </c>
    </row>
    <row r="64" spans="1:14" x14ac:dyDescent="0.2">
      <c r="A64" s="119" t="s">
        <v>31</v>
      </c>
      <c r="B64" s="158">
        <v>118.351</v>
      </c>
      <c r="C64" s="154">
        <v>8.1849999999999987</v>
      </c>
      <c r="D64" s="154">
        <f t="shared" si="20"/>
        <v>126.536</v>
      </c>
      <c r="E64" s="104">
        <v>2310</v>
      </c>
      <c r="F64" s="89">
        <v>179</v>
      </c>
      <c r="G64" s="89">
        <f t="shared" si="21"/>
        <v>2489</v>
      </c>
      <c r="H64" s="158">
        <v>15.503</v>
      </c>
      <c r="I64" s="154">
        <v>1.7929999999999999</v>
      </c>
      <c r="J64" s="154">
        <f t="shared" si="22"/>
        <v>17.295999999999999</v>
      </c>
      <c r="K64" s="104">
        <v>712.63702000000001</v>
      </c>
      <c r="L64" s="89">
        <v>33.709000000000003</v>
      </c>
      <c r="M64" s="89">
        <f t="shared" si="23"/>
        <v>746.34601999999995</v>
      </c>
      <c r="N64" s="153">
        <v>65.194628133666001</v>
      </c>
    </row>
    <row r="65" spans="1:14" x14ac:dyDescent="0.2">
      <c r="A65" s="119" t="s">
        <v>30</v>
      </c>
      <c r="B65" s="154">
        <v>235.423</v>
      </c>
      <c r="C65" s="154">
        <v>8.8390000000000004</v>
      </c>
      <c r="D65" s="154">
        <f t="shared" si="20"/>
        <v>244.262</v>
      </c>
      <c r="E65" s="89">
        <v>5706</v>
      </c>
      <c r="F65" s="89">
        <v>320</v>
      </c>
      <c r="G65" s="89">
        <f t="shared" si="21"/>
        <v>6026</v>
      </c>
      <c r="H65" s="154">
        <v>39.790999999999997</v>
      </c>
      <c r="I65" s="154">
        <v>2.996</v>
      </c>
      <c r="J65" s="154">
        <f t="shared" si="22"/>
        <v>42.786999999999999</v>
      </c>
      <c r="K65" s="89">
        <v>1980.00101</v>
      </c>
      <c r="L65" s="89">
        <v>23.52</v>
      </c>
      <c r="M65" s="89">
        <f t="shared" si="23"/>
        <v>2003.5210099999999</v>
      </c>
      <c r="N65" s="153">
        <v>66.436276604191647</v>
      </c>
    </row>
    <row r="66" spans="1:14" x14ac:dyDescent="0.2">
      <c r="A66" s="119" t="s">
        <v>29</v>
      </c>
      <c r="B66" s="158">
        <v>452.39001000000002</v>
      </c>
      <c r="C66" s="154">
        <v>18.212000000000003</v>
      </c>
      <c r="D66" s="154">
        <f t="shared" si="20"/>
        <v>470.60201000000001</v>
      </c>
      <c r="E66" s="104">
        <v>8172</v>
      </c>
      <c r="F66" s="89">
        <v>410</v>
      </c>
      <c r="G66" s="89">
        <f t="shared" si="21"/>
        <v>8582</v>
      </c>
      <c r="H66" s="158">
        <v>66.760000000000005</v>
      </c>
      <c r="I66" s="154">
        <v>3.6139999999999999</v>
      </c>
      <c r="J66" s="154">
        <f t="shared" si="22"/>
        <v>70.374000000000009</v>
      </c>
      <c r="K66" s="104">
        <v>3623.9680199999998</v>
      </c>
      <c r="L66" s="89">
        <v>62.968999999999994</v>
      </c>
      <c r="M66" s="89">
        <f t="shared" si="23"/>
        <v>3686.9370199999998</v>
      </c>
      <c r="N66" s="153">
        <v>77.18680935889077</v>
      </c>
    </row>
    <row r="67" spans="1:14" x14ac:dyDescent="0.2">
      <c r="A67" s="119" t="s">
        <v>28</v>
      </c>
      <c r="B67" s="158">
        <v>483</v>
      </c>
      <c r="C67" s="154">
        <v>17.88</v>
      </c>
      <c r="D67" s="154">
        <f t="shared" si="20"/>
        <v>500.88</v>
      </c>
      <c r="E67" s="104">
        <v>8854</v>
      </c>
      <c r="F67" s="89">
        <v>660</v>
      </c>
      <c r="G67" s="89">
        <f t="shared" si="21"/>
        <v>9514</v>
      </c>
      <c r="H67" s="158">
        <v>122</v>
      </c>
      <c r="I67" s="154">
        <v>5.0999999999999996</v>
      </c>
      <c r="J67" s="154">
        <f t="shared" si="22"/>
        <v>127.1</v>
      </c>
      <c r="K67" s="104">
        <v>1517.1669899999999</v>
      </c>
      <c r="L67" s="89">
        <v>71.123999999999995</v>
      </c>
      <c r="M67" s="89">
        <f t="shared" si="23"/>
        <v>1588.29099</v>
      </c>
      <c r="N67" s="153">
        <v>56.539554945729094</v>
      </c>
    </row>
    <row r="68" spans="1:14" x14ac:dyDescent="0.2">
      <c r="A68" s="119" t="s">
        <v>27</v>
      </c>
      <c r="B68" s="158">
        <v>261.32999000000001</v>
      </c>
      <c r="C68" s="154">
        <v>10.472000000000001</v>
      </c>
      <c r="D68" s="154">
        <f t="shared" si="20"/>
        <v>271.80198999999999</v>
      </c>
      <c r="E68" s="104">
        <v>10242</v>
      </c>
      <c r="F68" s="89">
        <v>216</v>
      </c>
      <c r="G68" s="89">
        <f t="shared" si="21"/>
        <v>10458</v>
      </c>
      <c r="H68" s="158">
        <v>39.340000000000003</v>
      </c>
      <c r="I68" s="154">
        <v>1.9450000000000001</v>
      </c>
      <c r="J68" s="154">
        <f t="shared" si="22"/>
        <v>41.285000000000004</v>
      </c>
      <c r="K68" s="104">
        <v>4712.46</v>
      </c>
      <c r="L68" s="89">
        <v>18.167000000000002</v>
      </c>
      <c r="M68" s="89">
        <f t="shared" si="23"/>
        <v>4730.6270000000004</v>
      </c>
      <c r="N68" s="153">
        <v>88.385693747707791</v>
      </c>
    </row>
    <row r="69" spans="1:14" x14ac:dyDescent="0.2">
      <c r="A69" s="119" t="s">
        <v>26</v>
      </c>
      <c r="B69" s="158">
        <v>217.21001000000001</v>
      </c>
      <c r="C69" s="154">
        <v>5</v>
      </c>
      <c r="D69" s="154">
        <f t="shared" si="20"/>
        <v>222.21001000000001</v>
      </c>
      <c r="E69" s="104">
        <v>5948</v>
      </c>
      <c r="F69" s="89">
        <v>120</v>
      </c>
      <c r="G69" s="89">
        <f t="shared" si="21"/>
        <v>6068</v>
      </c>
      <c r="H69" s="158">
        <v>33.51</v>
      </c>
      <c r="I69" s="154">
        <v>2.38</v>
      </c>
      <c r="J69" s="154">
        <f t="shared" si="22"/>
        <v>35.89</v>
      </c>
      <c r="K69" s="104">
        <v>736.22997999999995</v>
      </c>
      <c r="L69" s="89">
        <v>15.856</v>
      </c>
      <c r="M69" s="89">
        <f t="shared" si="23"/>
        <v>752.08597999999995</v>
      </c>
      <c r="N69" s="153">
        <v>63.444845528751642</v>
      </c>
    </row>
    <row r="70" spans="1:14" ht="13.5" thickBot="1" x14ac:dyDescent="0.25">
      <c r="A70" s="119" t="s">
        <v>25</v>
      </c>
      <c r="B70" s="158">
        <v>266.89999999999998</v>
      </c>
      <c r="C70" s="154">
        <v>27.962000000000003</v>
      </c>
      <c r="D70" s="154">
        <f t="shared" si="20"/>
        <v>294.86199999999997</v>
      </c>
      <c r="E70" s="104">
        <v>7768</v>
      </c>
      <c r="F70" s="89">
        <v>972</v>
      </c>
      <c r="G70" s="89">
        <f t="shared" si="21"/>
        <v>8740</v>
      </c>
      <c r="H70" s="158">
        <v>62.04</v>
      </c>
      <c r="I70" s="154">
        <v>10.676</v>
      </c>
      <c r="J70" s="154">
        <f t="shared" si="22"/>
        <v>72.715999999999994</v>
      </c>
      <c r="K70" s="104">
        <v>2673.9499500000002</v>
      </c>
      <c r="L70" s="89">
        <v>87.282999999999987</v>
      </c>
      <c r="M70" s="89">
        <f t="shared" si="23"/>
        <v>2761.2329500000001</v>
      </c>
      <c r="N70" s="153">
        <v>77.04085137150345</v>
      </c>
    </row>
    <row r="71" spans="1:14" ht="13.5" thickBot="1" x14ac:dyDescent="0.25">
      <c r="A71" s="120" t="s">
        <v>24</v>
      </c>
      <c r="B71" s="157">
        <f t="shared" ref="B71:M71" si="24">SUM(B58:B70)</f>
        <v>3752.3239800000006</v>
      </c>
      <c r="C71" s="157">
        <f t="shared" si="24"/>
        <v>285.45799999999997</v>
      </c>
      <c r="D71" s="157">
        <f t="shared" si="24"/>
        <v>4037.7819800000007</v>
      </c>
      <c r="E71" s="156">
        <f t="shared" si="24"/>
        <v>96791</v>
      </c>
      <c r="F71" s="156">
        <f t="shared" si="24"/>
        <v>7891</v>
      </c>
      <c r="G71" s="156">
        <f t="shared" si="24"/>
        <v>104682</v>
      </c>
      <c r="H71" s="157">
        <f t="shared" si="24"/>
        <v>656.12599999999986</v>
      </c>
      <c r="I71" s="157">
        <f t="shared" si="24"/>
        <v>92.49499999999999</v>
      </c>
      <c r="J71" s="157">
        <f t="shared" si="24"/>
        <v>748.62099999999998</v>
      </c>
      <c r="K71" s="156">
        <f t="shared" si="24"/>
        <v>36147.227899999998</v>
      </c>
      <c r="L71" s="156">
        <f t="shared" si="24"/>
        <v>871.5440000000001</v>
      </c>
      <c r="M71" s="156">
        <f t="shared" si="24"/>
        <v>37018.771900000007</v>
      </c>
      <c r="N71" s="113">
        <v>77.667392610730658</v>
      </c>
    </row>
    <row r="72" spans="1:14" x14ac:dyDescent="0.2">
      <c r="A72" s="123"/>
      <c r="B72" s="144"/>
      <c r="C72" s="143"/>
      <c r="D72" s="143" t="s">
        <v>117</v>
      </c>
      <c r="E72" s="145"/>
      <c r="F72" s="95"/>
      <c r="G72" s="95" t="s">
        <v>117</v>
      </c>
      <c r="H72" s="144"/>
      <c r="I72" s="143"/>
      <c r="J72" s="143" t="s">
        <v>117</v>
      </c>
      <c r="K72" s="145"/>
      <c r="L72" s="95"/>
      <c r="M72" s="95"/>
      <c r="N72" s="97"/>
    </row>
    <row r="73" spans="1:14" x14ac:dyDescent="0.2">
      <c r="A73" s="119" t="s">
        <v>23</v>
      </c>
      <c r="B73" s="154">
        <v>376.42000999999999</v>
      </c>
      <c r="C73" s="154">
        <v>71.340000000000018</v>
      </c>
      <c r="D73" s="154">
        <f t="shared" ref="D73:D85" si="25">SUM(B73:C73)</f>
        <v>447.76001000000002</v>
      </c>
      <c r="E73" s="89">
        <v>9198</v>
      </c>
      <c r="F73" s="89">
        <v>1723</v>
      </c>
      <c r="G73" s="89">
        <f t="shared" ref="G73:G85" si="26">SUM(E73:F73)</f>
        <v>10921</v>
      </c>
      <c r="H73" s="154">
        <v>67.8</v>
      </c>
      <c r="I73" s="154">
        <v>19.766999999999999</v>
      </c>
      <c r="J73" s="154">
        <f t="shared" ref="J73:J85" si="27">SUM(H73:I73)</f>
        <v>87.566999999999993</v>
      </c>
      <c r="K73" s="89">
        <v>2148</v>
      </c>
      <c r="L73" s="89">
        <v>227.46800000000002</v>
      </c>
      <c r="M73" s="89">
        <f t="shared" ref="M73:M86" si="28">SUM(K73:L73)</f>
        <v>2375.4679999999998</v>
      </c>
      <c r="N73" s="153">
        <v>67.848526541921856</v>
      </c>
    </row>
    <row r="74" spans="1:14" x14ac:dyDescent="0.2">
      <c r="A74" s="119" t="s">
        <v>22</v>
      </c>
      <c r="B74" s="154">
        <v>359.20001000000002</v>
      </c>
      <c r="C74" s="154">
        <v>4.8369999999999997</v>
      </c>
      <c r="D74" s="154">
        <f t="shared" si="25"/>
        <v>364.03701000000001</v>
      </c>
      <c r="E74" s="89">
        <v>7794</v>
      </c>
      <c r="F74" s="89">
        <v>69</v>
      </c>
      <c r="G74" s="89">
        <f t="shared" si="26"/>
        <v>7863</v>
      </c>
      <c r="H74" s="154">
        <v>42.3</v>
      </c>
      <c r="I74" s="154">
        <v>0.50700000000000001</v>
      </c>
      <c r="J74" s="154">
        <f t="shared" si="27"/>
        <v>42.806999999999995</v>
      </c>
      <c r="K74" s="89">
        <v>2396</v>
      </c>
      <c r="L74" s="89">
        <v>7.22</v>
      </c>
      <c r="M74" s="89">
        <f t="shared" si="28"/>
        <v>2403.2199999999998</v>
      </c>
      <c r="N74" s="153">
        <v>69.771208157907537</v>
      </c>
    </row>
    <row r="75" spans="1:14" x14ac:dyDescent="0.2">
      <c r="A75" s="99" t="s">
        <v>113</v>
      </c>
      <c r="B75" s="154">
        <v>321.27999999999997</v>
      </c>
      <c r="C75" s="154">
        <v>28.2</v>
      </c>
      <c r="D75" s="154">
        <f t="shared" si="25"/>
        <v>349.47999999999996</v>
      </c>
      <c r="E75" s="89">
        <v>9725</v>
      </c>
      <c r="F75" s="89">
        <v>1288</v>
      </c>
      <c r="G75" s="89">
        <f t="shared" si="26"/>
        <v>11013</v>
      </c>
      <c r="H75" s="154">
        <v>99.86</v>
      </c>
      <c r="I75" s="154">
        <v>17.12</v>
      </c>
      <c r="J75" s="154">
        <f t="shared" si="27"/>
        <v>116.98</v>
      </c>
      <c r="K75" s="89">
        <v>2496</v>
      </c>
      <c r="L75" s="89">
        <v>182.49200000000002</v>
      </c>
      <c r="M75" s="89">
        <f t="shared" si="28"/>
        <v>2678.4920000000002</v>
      </c>
      <c r="N75" s="153">
        <v>67.584506618122745</v>
      </c>
    </row>
    <row r="76" spans="1:14" x14ac:dyDescent="0.2">
      <c r="A76" s="99" t="s">
        <v>114</v>
      </c>
      <c r="B76" s="154">
        <v>142.71</v>
      </c>
      <c r="C76" s="154">
        <v>55.07</v>
      </c>
      <c r="D76" s="154">
        <f t="shared" si="25"/>
        <v>197.78</v>
      </c>
      <c r="E76" s="89">
        <v>3607</v>
      </c>
      <c r="F76" s="89">
        <v>1650</v>
      </c>
      <c r="G76" s="89">
        <f t="shared" si="26"/>
        <v>5257</v>
      </c>
      <c r="H76" s="154">
        <v>31.12</v>
      </c>
      <c r="I76" s="154">
        <v>17.213000000000001</v>
      </c>
      <c r="J76" s="154">
        <f t="shared" si="27"/>
        <v>48.332999999999998</v>
      </c>
      <c r="K76" s="89">
        <v>961</v>
      </c>
      <c r="L76" s="89">
        <v>153.90600000000001</v>
      </c>
      <c r="M76" s="89">
        <f t="shared" si="28"/>
        <v>1114.9059999999999</v>
      </c>
      <c r="N76" s="153">
        <v>70.379853677091731</v>
      </c>
    </row>
    <row r="77" spans="1:14" x14ac:dyDescent="0.2">
      <c r="A77" s="119" t="s">
        <v>19</v>
      </c>
      <c r="B77" s="154">
        <v>67</v>
      </c>
      <c r="C77" s="154">
        <v>23.728999999999999</v>
      </c>
      <c r="D77" s="154">
        <f t="shared" si="25"/>
        <v>90.728999999999999</v>
      </c>
      <c r="E77" s="89">
        <v>1155</v>
      </c>
      <c r="F77" s="89">
        <v>684</v>
      </c>
      <c r="G77" s="89">
        <f t="shared" si="26"/>
        <v>1839</v>
      </c>
      <c r="H77" s="154">
        <v>6.2</v>
      </c>
      <c r="I77" s="154">
        <v>6.0299999999999994</v>
      </c>
      <c r="J77" s="154">
        <f t="shared" si="27"/>
        <v>12.23</v>
      </c>
      <c r="K77" s="89">
        <v>273</v>
      </c>
      <c r="L77" s="89">
        <v>35.629999999999995</v>
      </c>
      <c r="M77" s="89">
        <f t="shared" si="28"/>
        <v>308.63</v>
      </c>
      <c r="N77" s="153">
        <v>61.463020167876948</v>
      </c>
    </row>
    <row r="78" spans="1:14" x14ac:dyDescent="0.2">
      <c r="A78" s="119" t="s">
        <v>18</v>
      </c>
      <c r="B78" s="154">
        <v>545.01000999999997</v>
      </c>
      <c r="C78" s="154"/>
      <c r="D78" s="154">
        <f t="shared" si="25"/>
        <v>545.01000999999997</v>
      </c>
      <c r="E78" s="89">
        <v>15356</v>
      </c>
      <c r="F78" s="89">
        <v>23</v>
      </c>
      <c r="G78" s="89">
        <f t="shared" si="26"/>
        <v>15379</v>
      </c>
      <c r="H78" s="154">
        <v>160.61000000000001</v>
      </c>
      <c r="I78" s="154"/>
      <c r="J78" s="154">
        <f t="shared" si="27"/>
        <v>160.61000000000001</v>
      </c>
      <c r="K78" s="89">
        <v>6488</v>
      </c>
      <c r="L78" s="89">
        <v>204.43700000000001</v>
      </c>
      <c r="M78" s="89">
        <f t="shared" si="28"/>
        <v>6692.4369999999999</v>
      </c>
      <c r="N78" s="153">
        <v>78.665727174130794</v>
      </c>
    </row>
    <row r="79" spans="1:14" x14ac:dyDescent="0.2">
      <c r="A79" s="119" t="s">
        <v>17</v>
      </c>
      <c r="B79" s="154">
        <v>576.29</v>
      </c>
      <c r="C79" s="154">
        <v>75.474999999999994</v>
      </c>
      <c r="D79" s="154">
        <f t="shared" si="25"/>
        <v>651.76499999999999</v>
      </c>
      <c r="E79" s="89">
        <v>14343</v>
      </c>
      <c r="F79" s="89">
        <v>2110</v>
      </c>
      <c r="G79" s="89">
        <f t="shared" si="26"/>
        <v>16453</v>
      </c>
      <c r="H79" s="154">
        <v>89.03</v>
      </c>
      <c r="I79" s="154">
        <v>16.134999999999998</v>
      </c>
      <c r="J79" s="154">
        <f t="shared" si="27"/>
        <v>105.16499999999999</v>
      </c>
      <c r="K79" s="89">
        <v>6444</v>
      </c>
      <c r="L79" s="89">
        <v>386.48769999999996</v>
      </c>
      <c r="M79" s="89">
        <f t="shared" si="28"/>
        <v>6830.4876999999997</v>
      </c>
      <c r="N79" s="153">
        <v>72.446487520255957</v>
      </c>
    </row>
    <row r="80" spans="1:14" x14ac:dyDescent="0.2">
      <c r="A80" s="119" t="s">
        <v>16</v>
      </c>
      <c r="B80" s="154">
        <v>304.26</v>
      </c>
      <c r="C80" s="154">
        <v>39.634</v>
      </c>
      <c r="D80" s="154">
        <f t="shared" si="25"/>
        <v>343.89400000000001</v>
      </c>
      <c r="E80" s="89">
        <v>5356</v>
      </c>
      <c r="F80" s="89">
        <v>1253</v>
      </c>
      <c r="G80" s="89">
        <f t="shared" si="26"/>
        <v>6609</v>
      </c>
      <c r="H80" s="154">
        <v>31.72</v>
      </c>
      <c r="I80" s="154">
        <v>7.1660000000000004</v>
      </c>
      <c r="J80" s="154">
        <f t="shared" si="27"/>
        <v>38.885999999999996</v>
      </c>
      <c r="K80" s="89">
        <v>1099</v>
      </c>
      <c r="L80" s="89">
        <v>187.81899999999999</v>
      </c>
      <c r="M80" s="89">
        <f t="shared" si="28"/>
        <v>1286.819</v>
      </c>
      <c r="N80" s="153">
        <v>56.59030108323082</v>
      </c>
    </row>
    <row r="81" spans="1:14" x14ac:dyDescent="0.2">
      <c r="A81" s="119" t="s">
        <v>15</v>
      </c>
      <c r="B81" s="154">
        <v>199.3</v>
      </c>
      <c r="C81" s="154"/>
      <c r="D81" s="154">
        <f t="shared" si="25"/>
        <v>199.3</v>
      </c>
      <c r="E81" s="89">
        <v>5367</v>
      </c>
      <c r="F81" s="89"/>
      <c r="G81" s="89">
        <f t="shared" si="26"/>
        <v>5367</v>
      </c>
      <c r="H81" s="154">
        <v>37.5</v>
      </c>
      <c r="I81" s="154"/>
      <c r="J81" s="154">
        <f t="shared" si="27"/>
        <v>37.5</v>
      </c>
      <c r="K81" s="89">
        <v>1293</v>
      </c>
      <c r="L81" s="89"/>
      <c r="M81" s="89">
        <f t="shared" si="28"/>
        <v>1293</v>
      </c>
      <c r="N81" s="153">
        <v>69.181030247047033</v>
      </c>
    </row>
    <row r="82" spans="1:14" x14ac:dyDescent="0.2">
      <c r="A82" s="99" t="s">
        <v>115</v>
      </c>
      <c r="B82" s="154">
        <v>239.19</v>
      </c>
      <c r="C82" s="154">
        <v>37.683999999999997</v>
      </c>
      <c r="D82" s="154">
        <f t="shared" si="25"/>
        <v>276.87400000000002</v>
      </c>
      <c r="E82" s="89">
        <v>6256</v>
      </c>
      <c r="F82" s="89">
        <v>1118</v>
      </c>
      <c r="G82" s="89">
        <f t="shared" si="26"/>
        <v>7374</v>
      </c>
      <c r="H82" s="154">
        <v>62.56</v>
      </c>
      <c r="I82" s="154">
        <v>12.256999999999998</v>
      </c>
      <c r="J82" s="154">
        <f t="shared" si="27"/>
        <v>74.817000000000007</v>
      </c>
      <c r="K82" s="89">
        <v>1429</v>
      </c>
      <c r="L82" s="89">
        <v>238.88900000000001</v>
      </c>
      <c r="M82" s="89">
        <f t="shared" si="28"/>
        <v>1667.8890000000001</v>
      </c>
      <c r="N82" s="153">
        <v>52.013099420618182</v>
      </c>
    </row>
    <row r="83" spans="1:14" x14ac:dyDescent="0.2">
      <c r="A83" s="119" t="s">
        <v>13</v>
      </c>
      <c r="B83" s="154">
        <v>130.80000000000001</v>
      </c>
      <c r="C83" s="154">
        <v>20.925999999999998</v>
      </c>
      <c r="D83" s="154">
        <f t="shared" si="25"/>
        <v>151.726</v>
      </c>
      <c r="E83" s="89">
        <v>2608</v>
      </c>
      <c r="F83" s="89">
        <v>328</v>
      </c>
      <c r="G83" s="89">
        <f t="shared" si="26"/>
        <v>2936</v>
      </c>
      <c r="H83" s="154">
        <v>28.1</v>
      </c>
      <c r="I83" s="154">
        <v>2.4820000000000002</v>
      </c>
      <c r="J83" s="154">
        <f t="shared" si="27"/>
        <v>30.582000000000001</v>
      </c>
      <c r="K83" s="89">
        <v>611</v>
      </c>
      <c r="L83" s="89">
        <v>45.15</v>
      </c>
      <c r="M83" s="89">
        <f t="shared" si="28"/>
        <v>656.15</v>
      </c>
      <c r="N83" s="153">
        <v>69.794758446479321</v>
      </c>
    </row>
    <row r="84" spans="1:14" x14ac:dyDescent="0.2">
      <c r="A84" s="119" t="s">
        <v>12</v>
      </c>
      <c r="B84" s="154">
        <v>191.005</v>
      </c>
      <c r="C84" s="154">
        <v>30.689</v>
      </c>
      <c r="D84" s="154">
        <f t="shared" si="25"/>
        <v>221.69399999999999</v>
      </c>
      <c r="E84" s="89">
        <v>3761</v>
      </c>
      <c r="F84" s="89">
        <v>648</v>
      </c>
      <c r="G84" s="89">
        <f t="shared" si="26"/>
        <v>4409</v>
      </c>
      <c r="H84" s="154">
        <v>30.200000000000003</v>
      </c>
      <c r="I84" s="154">
        <v>4.7229999999999999</v>
      </c>
      <c r="J84" s="154">
        <f t="shared" si="27"/>
        <v>34.923000000000002</v>
      </c>
      <c r="K84" s="89">
        <v>1038</v>
      </c>
      <c r="L84" s="89">
        <v>82.474000000000004</v>
      </c>
      <c r="M84" s="89">
        <f t="shared" si="28"/>
        <v>1120.4739999999999</v>
      </c>
      <c r="N84" s="153">
        <v>66.564066381815863</v>
      </c>
    </row>
    <row r="85" spans="1:14" ht="13.5" thickBot="1" x14ac:dyDescent="0.25">
      <c r="A85" s="119" t="s">
        <v>11</v>
      </c>
      <c r="B85" s="154">
        <v>425.90001000000001</v>
      </c>
      <c r="C85" s="154">
        <v>32.174999999999997</v>
      </c>
      <c r="D85" s="154">
        <f t="shared" si="25"/>
        <v>458.07501000000002</v>
      </c>
      <c r="E85" s="89">
        <v>9717</v>
      </c>
      <c r="F85" s="89">
        <v>678</v>
      </c>
      <c r="G85" s="89">
        <f t="shared" si="26"/>
        <v>10395</v>
      </c>
      <c r="H85" s="154">
        <v>62.1</v>
      </c>
      <c r="I85" s="154">
        <v>7.5810000000000004</v>
      </c>
      <c r="J85" s="154">
        <f t="shared" si="27"/>
        <v>69.680999999999997</v>
      </c>
      <c r="K85" s="89">
        <v>1896</v>
      </c>
      <c r="L85" s="89">
        <v>114.075</v>
      </c>
      <c r="M85" s="89">
        <f t="shared" si="28"/>
        <v>2010.075</v>
      </c>
      <c r="N85" s="153">
        <v>65.596375160231645</v>
      </c>
    </row>
    <row r="86" spans="1:14" ht="13.5" thickBot="1" x14ac:dyDescent="0.25">
      <c r="A86" s="120" t="s">
        <v>10</v>
      </c>
      <c r="B86" s="155">
        <f t="shared" ref="B86:L86" si="29">SUM(B73:B85)</f>
        <v>3878.3650400000006</v>
      </c>
      <c r="C86" s="155">
        <f t="shared" si="29"/>
        <v>419.75900000000007</v>
      </c>
      <c r="D86" s="155">
        <f t="shared" si="29"/>
        <v>4298.1240400000006</v>
      </c>
      <c r="E86" s="108">
        <f t="shared" si="29"/>
        <v>94243</v>
      </c>
      <c r="F86" s="108">
        <f t="shared" si="29"/>
        <v>11572</v>
      </c>
      <c r="G86" s="108">
        <f t="shared" si="29"/>
        <v>105815</v>
      </c>
      <c r="H86" s="155">
        <f t="shared" si="29"/>
        <v>749.10000000000014</v>
      </c>
      <c r="I86" s="155">
        <f t="shared" si="29"/>
        <v>110.98099999999999</v>
      </c>
      <c r="J86" s="155">
        <f t="shared" si="29"/>
        <v>860.08100000000002</v>
      </c>
      <c r="K86" s="108">
        <f t="shared" si="29"/>
        <v>28572</v>
      </c>
      <c r="L86" s="108">
        <f t="shared" si="29"/>
        <v>1866.0477000000001</v>
      </c>
      <c r="M86" s="108">
        <f t="shared" si="28"/>
        <v>30438.047699999999</v>
      </c>
      <c r="N86" s="113">
        <v>68.766801288566114</v>
      </c>
    </row>
    <row r="87" spans="1:14" x14ac:dyDescent="0.2">
      <c r="A87" s="123"/>
      <c r="B87" s="143"/>
      <c r="C87" s="143"/>
      <c r="D87" s="143" t="s">
        <v>117</v>
      </c>
      <c r="E87" s="95"/>
      <c r="F87" s="95"/>
      <c r="G87" s="95" t="s">
        <v>117</v>
      </c>
      <c r="H87" s="143"/>
      <c r="I87" s="143"/>
      <c r="J87" s="143" t="s">
        <v>117</v>
      </c>
      <c r="K87" s="95"/>
      <c r="L87" s="95"/>
      <c r="M87" s="95"/>
      <c r="N87" s="97"/>
    </row>
    <row r="88" spans="1:14" x14ac:dyDescent="0.2">
      <c r="A88" s="99" t="s">
        <v>9</v>
      </c>
      <c r="B88" s="154">
        <v>99.55</v>
      </c>
      <c r="C88" s="154">
        <v>44.027000000000001</v>
      </c>
      <c r="D88" s="154">
        <f t="shared" ref="D88:D96" si="30">SUM(B88:C88)</f>
        <v>143.577</v>
      </c>
      <c r="E88" s="89">
        <v>3041</v>
      </c>
      <c r="F88" s="89">
        <v>1543</v>
      </c>
      <c r="G88" s="89">
        <f t="shared" ref="G88:G96" si="31">SUM(E88:F88)</f>
        <v>4584</v>
      </c>
      <c r="H88" s="154">
        <v>21.5</v>
      </c>
      <c r="I88" s="154">
        <v>7.53</v>
      </c>
      <c r="J88" s="154">
        <f t="shared" ref="J88:J96" si="32">SUM(H88:I88)</f>
        <v>29.03</v>
      </c>
      <c r="K88" s="89">
        <v>665</v>
      </c>
      <c r="L88" s="89">
        <v>120.881</v>
      </c>
      <c r="M88" s="89">
        <f t="shared" ref="M88:M96" si="33">SUM(K88:L88)</f>
        <v>785.88099999999997</v>
      </c>
      <c r="N88" s="153">
        <v>62.225483800826261</v>
      </c>
    </row>
    <row r="89" spans="1:14" x14ac:dyDescent="0.2">
      <c r="A89" s="119" t="s">
        <v>8</v>
      </c>
      <c r="B89" s="154">
        <v>673.53899999999999</v>
      </c>
      <c r="C89" s="154"/>
      <c r="D89" s="154">
        <f t="shared" si="30"/>
        <v>673.53899999999999</v>
      </c>
      <c r="E89" s="89">
        <v>15891</v>
      </c>
      <c r="F89" s="89"/>
      <c r="G89" s="89">
        <f t="shared" si="31"/>
        <v>15891</v>
      </c>
      <c r="H89" s="154">
        <v>129.84</v>
      </c>
      <c r="I89" s="154"/>
      <c r="J89" s="154">
        <f t="shared" si="32"/>
        <v>129.84</v>
      </c>
      <c r="K89" s="89">
        <v>16133</v>
      </c>
      <c r="L89" s="89"/>
      <c r="M89" s="89">
        <f t="shared" si="33"/>
        <v>16133</v>
      </c>
      <c r="N89" s="153">
        <v>90.145019328810321</v>
      </c>
    </row>
    <row r="90" spans="1:14" x14ac:dyDescent="0.2">
      <c r="A90" s="119" t="s">
        <v>7</v>
      </c>
      <c r="B90" s="154">
        <v>487.87401</v>
      </c>
      <c r="C90" s="154">
        <v>122.40390000000002</v>
      </c>
      <c r="D90" s="154">
        <f t="shared" si="30"/>
        <v>610.27791000000002</v>
      </c>
      <c r="E90" s="89">
        <v>14414</v>
      </c>
      <c r="F90" s="89">
        <v>4847</v>
      </c>
      <c r="G90" s="89">
        <f t="shared" si="31"/>
        <v>19261</v>
      </c>
      <c r="H90" s="154">
        <v>85.992000000000004</v>
      </c>
      <c r="I90" s="154">
        <v>36.081999999999994</v>
      </c>
      <c r="J90" s="154">
        <f t="shared" si="32"/>
        <v>122.074</v>
      </c>
      <c r="K90" s="89">
        <v>2961</v>
      </c>
      <c r="L90" s="89">
        <v>926.10100000000011</v>
      </c>
      <c r="M90" s="89">
        <f t="shared" si="33"/>
        <v>3887.1010000000001</v>
      </c>
      <c r="N90" s="153">
        <v>74.655148523657402</v>
      </c>
    </row>
    <row r="91" spans="1:14" x14ac:dyDescent="0.2">
      <c r="A91" s="119" t="s">
        <v>6</v>
      </c>
      <c r="B91" s="154">
        <v>752.2</v>
      </c>
      <c r="C91" s="154"/>
      <c r="D91" s="154">
        <f t="shared" si="30"/>
        <v>752.2</v>
      </c>
      <c r="E91" s="89">
        <v>16555</v>
      </c>
      <c r="F91" s="89"/>
      <c r="G91" s="89">
        <f t="shared" si="31"/>
        <v>16555</v>
      </c>
      <c r="H91" s="154">
        <v>119.03999999999999</v>
      </c>
      <c r="I91" s="154"/>
      <c r="J91" s="154">
        <f t="shared" si="32"/>
        <v>119.03999999999999</v>
      </c>
      <c r="K91" s="89">
        <v>4225</v>
      </c>
      <c r="L91" s="89"/>
      <c r="M91" s="89">
        <f t="shared" si="33"/>
        <v>4225</v>
      </c>
      <c r="N91" s="153">
        <v>68.422294639154813</v>
      </c>
    </row>
    <row r="92" spans="1:14" x14ac:dyDescent="0.2">
      <c r="A92" s="119" t="s">
        <v>5</v>
      </c>
      <c r="B92" s="154">
        <v>284.95600000000002</v>
      </c>
      <c r="C92" s="154">
        <v>53.002000000000002</v>
      </c>
      <c r="D92" s="154">
        <f t="shared" si="30"/>
        <v>337.95800000000003</v>
      </c>
      <c r="E92" s="89">
        <v>9620</v>
      </c>
      <c r="F92" s="89">
        <v>1280</v>
      </c>
      <c r="G92" s="89">
        <f t="shared" si="31"/>
        <v>10900</v>
      </c>
      <c r="H92" s="154">
        <v>76.8</v>
      </c>
      <c r="I92" s="154">
        <v>16.346</v>
      </c>
      <c r="J92" s="154">
        <f t="shared" si="32"/>
        <v>93.146000000000001</v>
      </c>
      <c r="K92" s="89">
        <v>2901</v>
      </c>
      <c r="L92" s="89">
        <v>145.85</v>
      </c>
      <c r="M92" s="89">
        <f t="shared" si="33"/>
        <v>3046.85</v>
      </c>
      <c r="N92" s="153">
        <v>69.107766176315849</v>
      </c>
    </row>
    <row r="93" spans="1:14" x14ac:dyDescent="0.2">
      <c r="A93" s="119" t="s">
        <v>4</v>
      </c>
      <c r="B93" s="154">
        <v>251</v>
      </c>
      <c r="C93" s="154">
        <v>6.4779999999999998</v>
      </c>
      <c r="D93" s="154">
        <f t="shared" si="30"/>
        <v>257.47800000000001</v>
      </c>
      <c r="E93" s="89">
        <v>5064</v>
      </c>
      <c r="F93" s="89">
        <v>169</v>
      </c>
      <c r="G93" s="89">
        <f t="shared" si="31"/>
        <v>5233</v>
      </c>
      <c r="H93" s="154">
        <v>31.55</v>
      </c>
      <c r="I93" s="154">
        <v>1</v>
      </c>
      <c r="J93" s="154">
        <f t="shared" si="32"/>
        <v>32.549999999999997</v>
      </c>
      <c r="K93" s="89">
        <v>752</v>
      </c>
      <c r="L93" s="89">
        <v>12.15</v>
      </c>
      <c r="M93" s="89">
        <f t="shared" si="33"/>
        <v>764.15</v>
      </c>
      <c r="N93" s="153">
        <v>71.010430554591466</v>
      </c>
    </row>
    <row r="94" spans="1:14" x14ac:dyDescent="0.2">
      <c r="A94" s="99" t="s">
        <v>116</v>
      </c>
      <c r="B94" s="154">
        <v>284.67000999999999</v>
      </c>
      <c r="C94" s="154">
        <v>80.615000000000009</v>
      </c>
      <c r="D94" s="154">
        <f t="shared" si="30"/>
        <v>365.28501</v>
      </c>
      <c r="E94" s="89">
        <v>8218</v>
      </c>
      <c r="F94" s="89">
        <v>3396</v>
      </c>
      <c r="G94" s="89">
        <f t="shared" si="31"/>
        <v>11614</v>
      </c>
      <c r="H94" s="154">
        <v>63.39</v>
      </c>
      <c r="I94" s="154">
        <v>148.79599999999999</v>
      </c>
      <c r="J94" s="154">
        <f t="shared" si="32"/>
        <v>212.18599999999998</v>
      </c>
      <c r="K94" s="89">
        <v>3558</v>
      </c>
      <c r="L94" s="89">
        <v>345.43399999999997</v>
      </c>
      <c r="M94" s="89">
        <f t="shared" si="33"/>
        <v>3903.4340000000002</v>
      </c>
      <c r="N94" s="153">
        <v>65.005489212090424</v>
      </c>
    </row>
    <row r="95" spans="1:14" x14ac:dyDescent="0.2">
      <c r="A95" s="119" t="s">
        <v>2</v>
      </c>
      <c r="B95" s="154">
        <v>650.20001000000002</v>
      </c>
      <c r="C95" s="154">
        <v>52.747000000000007</v>
      </c>
      <c r="D95" s="154">
        <f t="shared" si="30"/>
        <v>702.94700999999998</v>
      </c>
      <c r="E95" s="89">
        <v>15138</v>
      </c>
      <c r="F95" s="89">
        <v>1414</v>
      </c>
      <c r="G95" s="89">
        <f t="shared" si="31"/>
        <v>16552</v>
      </c>
      <c r="H95" s="154">
        <v>99.1</v>
      </c>
      <c r="I95" s="154">
        <v>9.4473599999999998</v>
      </c>
      <c r="J95" s="154">
        <f t="shared" si="32"/>
        <v>108.54736</v>
      </c>
      <c r="K95" s="89">
        <v>3657</v>
      </c>
      <c r="L95" s="89">
        <v>154.803</v>
      </c>
      <c r="M95" s="89">
        <f t="shared" si="33"/>
        <v>3811.8029999999999</v>
      </c>
      <c r="N95" s="153">
        <v>67.494724258651601</v>
      </c>
    </row>
    <row r="96" spans="1:14" ht="13.5" thickBot="1" x14ac:dyDescent="0.25">
      <c r="A96" s="152" t="s">
        <v>118</v>
      </c>
      <c r="B96" s="150">
        <v>172</v>
      </c>
      <c r="C96" s="149"/>
      <c r="D96" s="149">
        <f t="shared" si="30"/>
        <v>172</v>
      </c>
      <c r="E96" s="151">
        <v>0</v>
      </c>
      <c r="F96" s="147"/>
      <c r="G96" s="147">
        <f t="shared" si="31"/>
        <v>0</v>
      </c>
      <c r="H96" s="150">
        <v>0</v>
      </c>
      <c r="I96" s="149"/>
      <c r="J96" s="149">
        <f t="shared" si="32"/>
        <v>0</v>
      </c>
      <c r="K96" s="148">
        <v>268</v>
      </c>
      <c r="L96" s="89"/>
      <c r="M96" s="147">
        <f t="shared" si="33"/>
        <v>268</v>
      </c>
      <c r="N96" s="146">
        <v>0</v>
      </c>
    </row>
    <row r="97" spans="1:14" ht="13.5" thickBot="1" x14ac:dyDescent="0.25">
      <c r="A97" s="120" t="s">
        <v>1</v>
      </c>
      <c r="B97" s="142">
        <f t="shared" ref="B97:M97" si="34">SUM(B88:B96)</f>
        <v>3655.9890299999997</v>
      </c>
      <c r="C97" s="142">
        <f t="shared" si="34"/>
        <v>359.27290000000005</v>
      </c>
      <c r="D97" s="142">
        <f t="shared" si="34"/>
        <v>4015.2619300000001</v>
      </c>
      <c r="E97" s="141">
        <f t="shared" si="34"/>
        <v>87941</v>
      </c>
      <c r="F97" s="141">
        <f t="shared" si="34"/>
        <v>12649</v>
      </c>
      <c r="G97" s="141">
        <f t="shared" si="34"/>
        <v>100590</v>
      </c>
      <c r="H97" s="142">
        <f t="shared" si="34"/>
        <v>627.21199999999999</v>
      </c>
      <c r="I97" s="142">
        <f t="shared" si="34"/>
        <v>219.20135999999999</v>
      </c>
      <c r="J97" s="142">
        <f t="shared" si="34"/>
        <v>846.41336000000001</v>
      </c>
      <c r="K97" s="141">
        <f t="shared" si="34"/>
        <v>35120</v>
      </c>
      <c r="L97" s="141">
        <f t="shared" si="34"/>
        <v>1705.2190000000001</v>
      </c>
      <c r="M97" s="141">
        <f t="shared" si="34"/>
        <v>36825.218999999997</v>
      </c>
      <c r="N97" s="113">
        <v>76.352744522070509</v>
      </c>
    </row>
    <row r="98" spans="1:14" ht="13.5" thickBot="1" x14ac:dyDescent="0.25">
      <c r="A98" s="87"/>
      <c r="B98" s="143"/>
      <c r="C98" s="144"/>
      <c r="D98" s="143" t="s">
        <v>117</v>
      </c>
      <c r="E98" s="95"/>
      <c r="F98" s="145"/>
      <c r="G98" s="95" t="s">
        <v>117</v>
      </c>
      <c r="H98" s="143"/>
      <c r="I98" s="144"/>
      <c r="J98" s="143" t="s">
        <v>117</v>
      </c>
      <c r="K98" s="95"/>
      <c r="L98" s="95"/>
      <c r="M98" s="95"/>
      <c r="N98" s="97"/>
    </row>
    <row r="99" spans="1:14" ht="13.5" thickBot="1" x14ac:dyDescent="0.25">
      <c r="A99" s="120" t="s">
        <v>0</v>
      </c>
      <c r="B99" s="142">
        <f t="shared" ref="B99:L99" si="35">B14+B23+B34+B43+B56+B71+B86+B97</f>
        <v>26713.757890000001</v>
      </c>
      <c r="C99" s="142">
        <f t="shared" si="35"/>
        <v>2374.6539000000002</v>
      </c>
      <c r="D99" s="142">
        <f t="shared" si="35"/>
        <v>29088.411789999998</v>
      </c>
      <c r="E99" s="141">
        <f t="shared" si="35"/>
        <v>794898</v>
      </c>
      <c r="F99" s="141">
        <f t="shared" si="35"/>
        <v>86019</v>
      </c>
      <c r="G99" s="141">
        <f t="shared" si="35"/>
        <v>880917</v>
      </c>
      <c r="H99" s="142">
        <f t="shared" si="35"/>
        <v>6029.4590000000007</v>
      </c>
      <c r="I99" s="142">
        <f t="shared" si="35"/>
        <v>925.14548000000002</v>
      </c>
      <c r="J99" s="142">
        <f t="shared" si="35"/>
        <v>6954.60448</v>
      </c>
      <c r="K99" s="141">
        <f t="shared" si="35"/>
        <v>293924.55159000005</v>
      </c>
      <c r="L99" s="141">
        <f t="shared" si="35"/>
        <v>11647.348700000002</v>
      </c>
      <c r="M99" s="141">
        <f>SUM(K99:L99)</f>
        <v>305571.90029000002</v>
      </c>
      <c r="N99" s="113">
        <v>80.810714599836245</v>
      </c>
    </row>
  </sheetData>
  <mergeCells count="21">
    <mergeCell ref="A2:N2"/>
    <mergeCell ref="A3:N3"/>
    <mergeCell ref="K8:K9"/>
    <mergeCell ref="L8:L9"/>
    <mergeCell ref="M8:M9"/>
    <mergeCell ref="K5:M7"/>
    <mergeCell ref="N5:N7"/>
    <mergeCell ref="N8:N9"/>
    <mergeCell ref="E8:E9"/>
    <mergeCell ref="F8:F9"/>
    <mergeCell ref="A5:A9"/>
    <mergeCell ref="B5:D7"/>
    <mergeCell ref="E6:G7"/>
    <mergeCell ref="H6:J7"/>
    <mergeCell ref="B8:B9"/>
    <mergeCell ref="C8:C9"/>
    <mergeCell ref="D8:D9"/>
    <mergeCell ref="G8:G9"/>
    <mergeCell ref="H8:H9"/>
    <mergeCell ref="I8:I9"/>
    <mergeCell ref="J8:J9"/>
  </mergeCells>
  <pageMargins left="0.74803149606299213" right="0.59055118110236227" top="0.74803149606299213" bottom="0.62992125984251968" header="0.51181102362204722" footer="0.23622047244094491"/>
  <pageSetup paperSize="9" firstPageNumber="9" orientation="landscape" useFirstPageNumber="1" horizontalDpi="300" verticalDpi="300" r:id="rId1"/>
  <headerFooter alignWithMargins="0">
    <oddHeader>&amp;LHodnotenie rozvoja verejných vodovodov  v rokoch 2004, 2012 a 2018 v členení po okresoch    
&amp;RPríloha č. 5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7"/>
  <sheetViews>
    <sheetView view="pageLayout" zoomScaleNormal="85" workbookViewId="0">
      <selection activeCell="C4" sqref="C4:C8"/>
    </sheetView>
  </sheetViews>
  <sheetFormatPr defaultColWidth="9.140625" defaultRowHeight="12.75" x14ac:dyDescent="0.2"/>
  <cols>
    <col min="1" max="1" width="19" style="98" customWidth="1"/>
    <col min="2" max="2" width="8.140625" style="98" customWidth="1"/>
    <col min="3" max="3" width="9.7109375" style="81" customWidth="1"/>
    <col min="4" max="4" width="6.7109375" style="81" customWidth="1"/>
    <col min="5" max="5" width="6.85546875" style="98" customWidth="1"/>
    <col min="6" max="6" width="5.7109375" style="98" customWidth="1"/>
    <col min="7" max="7" width="8.7109375" style="98" customWidth="1"/>
    <col min="8" max="8" width="8.85546875" style="81" customWidth="1"/>
    <col min="9" max="9" width="8.140625" style="81" customWidth="1"/>
    <col min="10" max="10" width="9.28515625" style="98" customWidth="1"/>
    <col min="11" max="11" width="9.85546875" style="98" customWidth="1"/>
    <col min="12" max="250" width="9.140625" style="98"/>
    <col min="251" max="251" width="19" style="98" customWidth="1"/>
    <col min="252" max="252" width="8.140625" style="98" customWidth="1"/>
    <col min="253" max="253" width="9.7109375" style="98" customWidth="1"/>
    <col min="254" max="254" width="6.7109375" style="98" customWidth="1"/>
    <col min="255" max="255" width="6.85546875" style="98" customWidth="1"/>
    <col min="256" max="256" width="5.7109375" style="98" customWidth="1"/>
    <col min="257" max="257" width="8.7109375" style="98" customWidth="1"/>
    <col min="258" max="258" width="8.85546875" style="98" customWidth="1"/>
    <col min="259" max="259" width="8.140625" style="98" customWidth="1"/>
    <col min="260" max="260" width="9.28515625" style="98" customWidth="1"/>
    <col min="261" max="261" width="7.85546875" style="98" customWidth="1"/>
    <col min="262" max="262" width="7.28515625" style="98" customWidth="1"/>
    <col min="263" max="263" width="6.28515625" style="98" customWidth="1"/>
    <col min="264" max="264" width="5.28515625" style="98" customWidth="1"/>
    <col min="265" max="265" width="6.140625" style="98" customWidth="1"/>
    <col min="266" max="266" width="6.28515625" style="98" customWidth="1"/>
    <col min="267" max="267" width="5.5703125" style="98" customWidth="1"/>
    <col min="268" max="506" width="9.140625" style="98"/>
    <col min="507" max="507" width="19" style="98" customWidth="1"/>
    <col min="508" max="508" width="8.140625" style="98" customWidth="1"/>
    <col min="509" max="509" width="9.7109375" style="98" customWidth="1"/>
    <col min="510" max="510" width="6.7109375" style="98" customWidth="1"/>
    <col min="511" max="511" width="6.85546875" style="98" customWidth="1"/>
    <col min="512" max="512" width="5.7109375" style="98" customWidth="1"/>
    <col min="513" max="513" width="8.7109375" style="98" customWidth="1"/>
    <col min="514" max="514" width="8.85546875" style="98" customWidth="1"/>
    <col min="515" max="515" width="8.140625" style="98" customWidth="1"/>
    <col min="516" max="516" width="9.28515625" style="98" customWidth="1"/>
    <col min="517" max="517" width="7.85546875" style="98" customWidth="1"/>
    <col min="518" max="518" width="7.28515625" style="98" customWidth="1"/>
    <col min="519" max="519" width="6.28515625" style="98" customWidth="1"/>
    <col min="520" max="520" width="5.28515625" style="98" customWidth="1"/>
    <col min="521" max="521" width="6.140625" style="98" customWidth="1"/>
    <col min="522" max="522" width="6.28515625" style="98" customWidth="1"/>
    <col min="523" max="523" width="5.5703125" style="98" customWidth="1"/>
    <col min="524" max="762" width="9.140625" style="98"/>
    <col min="763" max="763" width="19" style="98" customWidth="1"/>
    <col min="764" max="764" width="8.140625" style="98" customWidth="1"/>
    <col min="765" max="765" width="9.7109375" style="98" customWidth="1"/>
    <col min="766" max="766" width="6.7109375" style="98" customWidth="1"/>
    <col min="767" max="767" width="6.85546875" style="98" customWidth="1"/>
    <col min="768" max="768" width="5.7109375" style="98" customWidth="1"/>
    <col min="769" max="769" width="8.7109375" style="98" customWidth="1"/>
    <col min="770" max="770" width="8.85546875" style="98" customWidth="1"/>
    <col min="771" max="771" width="8.140625" style="98" customWidth="1"/>
    <col min="772" max="772" width="9.28515625" style="98" customWidth="1"/>
    <col min="773" max="773" width="7.85546875" style="98" customWidth="1"/>
    <col min="774" max="774" width="7.28515625" style="98" customWidth="1"/>
    <col min="775" max="775" width="6.28515625" style="98" customWidth="1"/>
    <col min="776" max="776" width="5.28515625" style="98" customWidth="1"/>
    <col min="777" max="777" width="6.140625" style="98" customWidth="1"/>
    <col min="778" max="778" width="6.28515625" style="98" customWidth="1"/>
    <col min="779" max="779" width="5.5703125" style="98" customWidth="1"/>
    <col min="780" max="1018" width="9.140625" style="98"/>
    <col min="1019" max="1019" width="19" style="98" customWidth="1"/>
    <col min="1020" max="1020" width="8.140625" style="98" customWidth="1"/>
    <col min="1021" max="1021" width="9.7109375" style="98" customWidth="1"/>
    <col min="1022" max="1022" width="6.7109375" style="98" customWidth="1"/>
    <col min="1023" max="1023" width="6.85546875" style="98" customWidth="1"/>
    <col min="1024" max="1024" width="5.7109375" style="98" customWidth="1"/>
    <col min="1025" max="1025" width="8.7109375" style="98" customWidth="1"/>
    <col min="1026" max="1026" width="8.85546875" style="98" customWidth="1"/>
    <col min="1027" max="1027" width="8.140625" style="98" customWidth="1"/>
    <col min="1028" max="1028" width="9.28515625" style="98" customWidth="1"/>
    <col min="1029" max="1029" width="7.85546875" style="98" customWidth="1"/>
    <col min="1030" max="1030" width="7.28515625" style="98" customWidth="1"/>
    <col min="1031" max="1031" width="6.28515625" style="98" customWidth="1"/>
    <col min="1032" max="1032" width="5.28515625" style="98" customWidth="1"/>
    <col min="1033" max="1033" width="6.140625" style="98" customWidth="1"/>
    <col min="1034" max="1034" width="6.28515625" style="98" customWidth="1"/>
    <col min="1035" max="1035" width="5.5703125" style="98" customWidth="1"/>
    <col min="1036" max="1274" width="9.140625" style="98"/>
    <col min="1275" max="1275" width="19" style="98" customWidth="1"/>
    <col min="1276" max="1276" width="8.140625" style="98" customWidth="1"/>
    <col min="1277" max="1277" width="9.7109375" style="98" customWidth="1"/>
    <col min="1278" max="1278" width="6.7109375" style="98" customWidth="1"/>
    <col min="1279" max="1279" width="6.85546875" style="98" customWidth="1"/>
    <col min="1280" max="1280" width="5.7109375" style="98" customWidth="1"/>
    <col min="1281" max="1281" width="8.7109375" style="98" customWidth="1"/>
    <col min="1282" max="1282" width="8.85546875" style="98" customWidth="1"/>
    <col min="1283" max="1283" width="8.140625" style="98" customWidth="1"/>
    <col min="1284" max="1284" width="9.28515625" style="98" customWidth="1"/>
    <col min="1285" max="1285" width="7.85546875" style="98" customWidth="1"/>
    <col min="1286" max="1286" width="7.28515625" style="98" customWidth="1"/>
    <col min="1287" max="1287" width="6.28515625" style="98" customWidth="1"/>
    <col min="1288" max="1288" width="5.28515625" style="98" customWidth="1"/>
    <col min="1289" max="1289" width="6.140625" style="98" customWidth="1"/>
    <col min="1290" max="1290" width="6.28515625" style="98" customWidth="1"/>
    <col min="1291" max="1291" width="5.5703125" style="98" customWidth="1"/>
    <col min="1292" max="1530" width="9.140625" style="98"/>
    <col min="1531" max="1531" width="19" style="98" customWidth="1"/>
    <col min="1532" max="1532" width="8.140625" style="98" customWidth="1"/>
    <col min="1533" max="1533" width="9.7109375" style="98" customWidth="1"/>
    <col min="1534" max="1534" width="6.7109375" style="98" customWidth="1"/>
    <col min="1535" max="1535" width="6.85546875" style="98" customWidth="1"/>
    <col min="1536" max="1536" width="5.7109375" style="98" customWidth="1"/>
    <col min="1537" max="1537" width="8.7109375" style="98" customWidth="1"/>
    <col min="1538" max="1538" width="8.85546875" style="98" customWidth="1"/>
    <col min="1539" max="1539" width="8.140625" style="98" customWidth="1"/>
    <col min="1540" max="1540" width="9.28515625" style="98" customWidth="1"/>
    <col min="1541" max="1541" width="7.85546875" style="98" customWidth="1"/>
    <col min="1542" max="1542" width="7.28515625" style="98" customWidth="1"/>
    <col min="1543" max="1543" width="6.28515625" style="98" customWidth="1"/>
    <col min="1544" max="1544" width="5.28515625" style="98" customWidth="1"/>
    <col min="1545" max="1545" width="6.140625" style="98" customWidth="1"/>
    <col min="1546" max="1546" width="6.28515625" style="98" customWidth="1"/>
    <col min="1547" max="1547" width="5.5703125" style="98" customWidth="1"/>
    <col min="1548" max="1786" width="9.140625" style="98"/>
    <col min="1787" max="1787" width="19" style="98" customWidth="1"/>
    <col min="1788" max="1788" width="8.140625" style="98" customWidth="1"/>
    <col min="1789" max="1789" width="9.7109375" style="98" customWidth="1"/>
    <col min="1790" max="1790" width="6.7109375" style="98" customWidth="1"/>
    <col min="1791" max="1791" width="6.85546875" style="98" customWidth="1"/>
    <col min="1792" max="1792" width="5.7109375" style="98" customWidth="1"/>
    <col min="1793" max="1793" width="8.7109375" style="98" customWidth="1"/>
    <col min="1794" max="1794" width="8.85546875" style="98" customWidth="1"/>
    <col min="1795" max="1795" width="8.140625" style="98" customWidth="1"/>
    <col min="1796" max="1796" width="9.28515625" style="98" customWidth="1"/>
    <col min="1797" max="1797" width="7.85546875" style="98" customWidth="1"/>
    <col min="1798" max="1798" width="7.28515625" style="98" customWidth="1"/>
    <col min="1799" max="1799" width="6.28515625" style="98" customWidth="1"/>
    <col min="1800" max="1800" width="5.28515625" style="98" customWidth="1"/>
    <col min="1801" max="1801" width="6.140625" style="98" customWidth="1"/>
    <col min="1802" max="1802" width="6.28515625" style="98" customWidth="1"/>
    <col min="1803" max="1803" width="5.5703125" style="98" customWidth="1"/>
    <col min="1804" max="2042" width="9.140625" style="98"/>
    <col min="2043" max="2043" width="19" style="98" customWidth="1"/>
    <col min="2044" max="2044" width="8.140625" style="98" customWidth="1"/>
    <col min="2045" max="2045" width="9.7109375" style="98" customWidth="1"/>
    <col min="2046" max="2046" width="6.7109375" style="98" customWidth="1"/>
    <col min="2047" max="2047" width="6.85546875" style="98" customWidth="1"/>
    <col min="2048" max="2048" width="5.7109375" style="98" customWidth="1"/>
    <col min="2049" max="2049" width="8.7109375" style="98" customWidth="1"/>
    <col min="2050" max="2050" width="8.85546875" style="98" customWidth="1"/>
    <col min="2051" max="2051" width="8.140625" style="98" customWidth="1"/>
    <col min="2052" max="2052" width="9.28515625" style="98" customWidth="1"/>
    <col min="2053" max="2053" width="7.85546875" style="98" customWidth="1"/>
    <col min="2054" max="2054" width="7.28515625" style="98" customWidth="1"/>
    <col min="2055" max="2055" width="6.28515625" style="98" customWidth="1"/>
    <col min="2056" max="2056" width="5.28515625" style="98" customWidth="1"/>
    <col min="2057" max="2057" width="6.140625" style="98" customWidth="1"/>
    <col min="2058" max="2058" width="6.28515625" style="98" customWidth="1"/>
    <col min="2059" max="2059" width="5.5703125" style="98" customWidth="1"/>
    <col min="2060" max="2298" width="9.140625" style="98"/>
    <col min="2299" max="2299" width="19" style="98" customWidth="1"/>
    <col min="2300" max="2300" width="8.140625" style="98" customWidth="1"/>
    <col min="2301" max="2301" width="9.7109375" style="98" customWidth="1"/>
    <col min="2302" max="2302" width="6.7109375" style="98" customWidth="1"/>
    <col min="2303" max="2303" width="6.85546875" style="98" customWidth="1"/>
    <col min="2304" max="2304" width="5.7109375" style="98" customWidth="1"/>
    <col min="2305" max="2305" width="8.7109375" style="98" customWidth="1"/>
    <col min="2306" max="2306" width="8.85546875" style="98" customWidth="1"/>
    <col min="2307" max="2307" width="8.140625" style="98" customWidth="1"/>
    <col min="2308" max="2308" width="9.28515625" style="98" customWidth="1"/>
    <col min="2309" max="2309" width="7.85546875" style="98" customWidth="1"/>
    <col min="2310" max="2310" width="7.28515625" style="98" customWidth="1"/>
    <col min="2311" max="2311" width="6.28515625" style="98" customWidth="1"/>
    <col min="2312" max="2312" width="5.28515625" style="98" customWidth="1"/>
    <col min="2313" max="2313" width="6.140625" style="98" customWidth="1"/>
    <col min="2314" max="2314" width="6.28515625" style="98" customWidth="1"/>
    <col min="2315" max="2315" width="5.5703125" style="98" customWidth="1"/>
    <col min="2316" max="2554" width="9.140625" style="98"/>
    <col min="2555" max="2555" width="19" style="98" customWidth="1"/>
    <col min="2556" max="2556" width="8.140625" style="98" customWidth="1"/>
    <col min="2557" max="2557" width="9.7109375" style="98" customWidth="1"/>
    <col min="2558" max="2558" width="6.7109375" style="98" customWidth="1"/>
    <col min="2559" max="2559" width="6.85546875" style="98" customWidth="1"/>
    <col min="2560" max="2560" width="5.7109375" style="98" customWidth="1"/>
    <col min="2561" max="2561" width="8.7109375" style="98" customWidth="1"/>
    <col min="2562" max="2562" width="8.85546875" style="98" customWidth="1"/>
    <col min="2563" max="2563" width="8.140625" style="98" customWidth="1"/>
    <col min="2564" max="2564" width="9.28515625" style="98" customWidth="1"/>
    <col min="2565" max="2565" width="7.85546875" style="98" customWidth="1"/>
    <col min="2566" max="2566" width="7.28515625" style="98" customWidth="1"/>
    <col min="2567" max="2567" width="6.28515625" style="98" customWidth="1"/>
    <col min="2568" max="2568" width="5.28515625" style="98" customWidth="1"/>
    <col min="2569" max="2569" width="6.140625" style="98" customWidth="1"/>
    <col min="2570" max="2570" width="6.28515625" style="98" customWidth="1"/>
    <col min="2571" max="2571" width="5.5703125" style="98" customWidth="1"/>
    <col min="2572" max="2810" width="9.140625" style="98"/>
    <col min="2811" max="2811" width="19" style="98" customWidth="1"/>
    <col min="2812" max="2812" width="8.140625" style="98" customWidth="1"/>
    <col min="2813" max="2813" width="9.7109375" style="98" customWidth="1"/>
    <col min="2814" max="2814" width="6.7109375" style="98" customWidth="1"/>
    <col min="2815" max="2815" width="6.85546875" style="98" customWidth="1"/>
    <col min="2816" max="2816" width="5.7109375" style="98" customWidth="1"/>
    <col min="2817" max="2817" width="8.7109375" style="98" customWidth="1"/>
    <col min="2818" max="2818" width="8.85546875" style="98" customWidth="1"/>
    <col min="2819" max="2819" width="8.140625" style="98" customWidth="1"/>
    <col min="2820" max="2820" width="9.28515625" style="98" customWidth="1"/>
    <col min="2821" max="2821" width="7.85546875" style="98" customWidth="1"/>
    <col min="2822" max="2822" width="7.28515625" style="98" customWidth="1"/>
    <col min="2823" max="2823" width="6.28515625" style="98" customWidth="1"/>
    <col min="2824" max="2824" width="5.28515625" style="98" customWidth="1"/>
    <col min="2825" max="2825" width="6.140625" style="98" customWidth="1"/>
    <col min="2826" max="2826" width="6.28515625" style="98" customWidth="1"/>
    <col min="2827" max="2827" width="5.5703125" style="98" customWidth="1"/>
    <col min="2828" max="3066" width="9.140625" style="98"/>
    <col min="3067" max="3067" width="19" style="98" customWidth="1"/>
    <col min="3068" max="3068" width="8.140625" style="98" customWidth="1"/>
    <col min="3069" max="3069" width="9.7109375" style="98" customWidth="1"/>
    <col min="3070" max="3070" width="6.7109375" style="98" customWidth="1"/>
    <col min="3071" max="3071" width="6.85546875" style="98" customWidth="1"/>
    <col min="3072" max="3072" width="5.7109375" style="98" customWidth="1"/>
    <col min="3073" max="3073" width="8.7109375" style="98" customWidth="1"/>
    <col min="3074" max="3074" width="8.85546875" style="98" customWidth="1"/>
    <col min="3075" max="3075" width="8.140625" style="98" customWidth="1"/>
    <col min="3076" max="3076" width="9.28515625" style="98" customWidth="1"/>
    <col min="3077" max="3077" width="7.85546875" style="98" customWidth="1"/>
    <col min="3078" max="3078" width="7.28515625" style="98" customWidth="1"/>
    <col min="3079" max="3079" width="6.28515625" style="98" customWidth="1"/>
    <col min="3080" max="3080" width="5.28515625" style="98" customWidth="1"/>
    <col min="3081" max="3081" width="6.140625" style="98" customWidth="1"/>
    <col min="3082" max="3082" width="6.28515625" style="98" customWidth="1"/>
    <col min="3083" max="3083" width="5.5703125" style="98" customWidth="1"/>
    <col min="3084" max="3322" width="9.140625" style="98"/>
    <col min="3323" max="3323" width="19" style="98" customWidth="1"/>
    <col min="3324" max="3324" width="8.140625" style="98" customWidth="1"/>
    <col min="3325" max="3325" width="9.7109375" style="98" customWidth="1"/>
    <col min="3326" max="3326" width="6.7109375" style="98" customWidth="1"/>
    <col min="3327" max="3327" width="6.85546875" style="98" customWidth="1"/>
    <col min="3328" max="3328" width="5.7109375" style="98" customWidth="1"/>
    <col min="3329" max="3329" width="8.7109375" style="98" customWidth="1"/>
    <col min="3330" max="3330" width="8.85546875" style="98" customWidth="1"/>
    <col min="3331" max="3331" width="8.140625" style="98" customWidth="1"/>
    <col min="3332" max="3332" width="9.28515625" style="98" customWidth="1"/>
    <col min="3333" max="3333" width="7.85546875" style="98" customWidth="1"/>
    <col min="3334" max="3334" width="7.28515625" style="98" customWidth="1"/>
    <col min="3335" max="3335" width="6.28515625" style="98" customWidth="1"/>
    <col min="3336" max="3336" width="5.28515625" style="98" customWidth="1"/>
    <col min="3337" max="3337" width="6.140625" style="98" customWidth="1"/>
    <col min="3338" max="3338" width="6.28515625" style="98" customWidth="1"/>
    <col min="3339" max="3339" width="5.5703125" style="98" customWidth="1"/>
    <col min="3340" max="3578" width="9.140625" style="98"/>
    <col min="3579" max="3579" width="19" style="98" customWidth="1"/>
    <col min="3580" max="3580" width="8.140625" style="98" customWidth="1"/>
    <col min="3581" max="3581" width="9.7109375" style="98" customWidth="1"/>
    <col min="3582" max="3582" width="6.7109375" style="98" customWidth="1"/>
    <col min="3583" max="3583" width="6.85546875" style="98" customWidth="1"/>
    <col min="3584" max="3584" width="5.7109375" style="98" customWidth="1"/>
    <col min="3585" max="3585" width="8.7109375" style="98" customWidth="1"/>
    <col min="3586" max="3586" width="8.85546875" style="98" customWidth="1"/>
    <col min="3587" max="3587" width="8.140625" style="98" customWidth="1"/>
    <col min="3588" max="3588" width="9.28515625" style="98" customWidth="1"/>
    <col min="3589" max="3589" width="7.85546875" style="98" customWidth="1"/>
    <col min="3590" max="3590" width="7.28515625" style="98" customWidth="1"/>
    <col min="3591" max="3591" width="6.28515625" style="98" customWidth="1"/>
    <col min="3592" max="3592" width="5.28515625" style="98" customWidth="1"/>
    <col min="3593" max="3593" width="6.140625" style="98" customWidth="1"/>
    <col min="3594" max="3594" width="6.28515625" style="98" customWidth="1"/>
    <col min="3595" max="3595" width="5.5703125" style="98" customWidth="1"/>
    <col min="3596" max="3834" width="9.140625" style="98"/>
    <col min="3835" max="3835" width="19" style="98" customWidth="1"/>
    <col min="3836" max="3836" width="8.140625" style="98" customWidth="1"/>
    <col min="3837" max="3837" width="9.7109375" style="98" customWidth="1"/>
    <col min="3838" max="3838" width="6.7109375" style="98" customWidth="1"/>
    <col min="3839" max="3839" width="6.85546875" style="98" customWidth="1"/>
    <col min="3840" max="3840" width="5.7109375" style="98" customWidth="1"/>
    <col min="3841" max="3841" width="8.7109375" style="98" customWidth="1"/>
    <col min="3842" max="3842" width="8.85546875" style="98" customWidth="1"/>
    <col min="3843" max="3843" width="8.140625" style="98" customWidth="1"/>
    <col min="3844" max="3844" width="9.28515625" style="98" customWidth="1"/>
    <col min="3845" max="3845" width="7.85546875" style="98" customWidth="1"/>
    <col min="3846" max="3846" width="7.28515625" style="98" customWidth="1"/>
    <col min="3847" max="3847" width="6.28515625" style="98" customWidth="1"/>
    <col min="3848" max="3848" width="5.28515625" style="98" customWidth="1"/>
    <col min="3849" max="3849" width="6.140625" style="98" customWidth="1"/>
    <col min="3850" max="3850" width="6.28515625" style="98" customWidth="1"/>
    <col min="3851" max="3851" width="5.5703125" style="98" customWidth="1"/>
    <col min="3852" max="4090" width="9.140625" style="98"/>
    <col min="4091" max="4091" width="19" style="98" customWidth="1"/>
    <col min="4092" max="4092" width="8.140625" style="98" customWidth="1"/>
    <col min="4093" max="4093" width="9.7109375" style="98" customWidth="1"/>
    <col min="4094" max="4094" width="6.7109375" style="98" customWidth="1"/>
    <col min="4095" max="4095" width="6.85546875" style="98" customWidth="1"/>
    <col min="4096" max="4096" width="5.7109375" style="98" customWidth="1"/>
    <col min="4097" max="4097" width="8.7109375" style="98" customWidth="1"/>
    <col min="4098" max="4098" width="8.85546875" style="98" customWidth="1"/>
    <col min="4099" max="4099" width="8.140625" style="98" customWidth="1"/>
    <col min="4100" max="4100" width="9.28515625" style="98" customWidth="1"/>
    <col min="4101" max="4101" width="7.85546875" style="98" customWidth="1"/>
    <col min="4102" max="4102" width="7.28515625" style="98" customWidth="1"/>
    <col min="4103" max="4103" width="6.28515625" style="98" customWidth="1"/>
    <col min="4104" max="4104" width="5.28515625" style="98" customWidth="1"/>
    <col min="4105" max="4105" width="6.140625" style="98" customWidth="1"/>
    <col min="4106" max="4106" width="6.28515625" style="98" customWidth="1"/>
    <col min="4107" max="4107" width="5.5703125" style="98" customWidth="1"/>
    <col min="4108" max="4346" width="9.140625" style="98"/>
    <col min="4347" max="4347" width="19" style="98" customWidth="1"/>
    <col min="4348" max="4348" width="8.140625" style="98" customWidth="1"/>
    <col min="4349" max="4349" width="9.7109375" style="98" customWidth="1"/>
    <col min="4350" max="4350" width="6.7109375" style="98" customWidth="1"/>
    <col min="4351" max="4351" width="6.85546875" style="98" customWidth="1"/>
    <col min="4352" max="4352" width="5.7109375" style="98" customWidth="1"/>
    <col min="4353" max="4353" width="8.7109375" style="98" customWidth="1"/>
    <col min="4354" max="4354" width="8.85546875" style="98" customWidth="1"/>
    <col min="4355" max="4355" width="8.140625" style="98" customWidth="1"/>
    <col min="4356" max="4356" width="9.28515625" style="98" customWidth="1"/>
    <col min="4357" max="4357" width="7.85546875" style="98" customWidth="1"/>
    <col min="4358" max="4358" width="7.28515625" style="98" customWidth="1"/>
    <col min="4359" max="4359" width="6.28515625" style="98" customWidth="1"/>
    <col min="4360" max="4360" width="5.28515625" style="98" customWidth="1"/>
    <col min="4361" max="4361" width="6.140625" style="98" customWidth="1"/>
    <col min="4362" max="4362" width="6.28515625" style="98" customWidth="1"/>
    <col min="4363" max="4363" width="5.5703125" style="98" customWidth="1"/>
    <col min="4364" max="4602" width="9.140625" style="98"/>
    <col min="4603" max="4603" width="19" style="98" customWidth="1"/>
    <col min="4604" max="4604" width="8.140625" style="98" customWidth="1"/>
    <col min="4605" max="4605" width="9.7109375" style="98" customWidth="1"/>
    <col min="4606" max="4606" width="6.7109375" style="98" customWidth="1"/>
    <col min="4607" max="4607" width="6.85546875" style="98" customWidth="1"/>
    <col min="4608" max="4608" width="5.7109375" style="98" customWidth="1"/>
    <col min="4609" max="4609" width="8.7109375" style="98" customWidth="1"/>
    <col min="4610" max="4610" width="8.85546875" style="98" customWidth="1"/>
    <col min="4611" max="4611" width="8.140625" style="98" customWidth="1"/>
    <col min="4612" max="4612" width="9.28515625" style="98" customWidth="1"/>
    <col min="4613" max="4613" width="7.85546875" style="98" customWidth="1"/>
    <col min="4614" max="4614" width="7.28515625" style="98" customWidth="1"/>
    <col min="4615" max="4615" width="6.28515625" style="98" customWidth="1"/>
    <col min="4616" max="4616" width="5.28515625" style="98" customWidth="1"/>
    <col min="4617" max="4617" width="6.140625" style="98" customWidth="1"/>
    <col min="4618" max="4618" width="6.28515625" style="98" customWidth="1"/>
    <col min="4619" max="4619" width="5.5703125" style="98" customWidth="1"/>
    <col min="4620" max="4858" width="9.140625" style="98"/>
    <col min="4859" max="4859" width="19" style="98" customWidth="1"/>
    <col min="4860" max="4860" width="8.140625" style="98" customWidth="1"/>
    <col min="4861" max="4861" width="9.7109375" style="98" customWidth="1"/>
    <col min="4862" max="4862" width="6.7109375" style="98" customWidth="1"/>
    <col min="4863" max="4863" width="6.85546875" style="98" customWidth="1"/>
    <col min="4864" max="4864" width="5.7109375" style="98" customWidth="1"/>
    <col min="4865" max="4865" width="8.7109375" style="98" customWidth="1"/>
    <col min="4866" max="4866" width="8.85546875" style="98" customWidth="1"/>
    <col min="4867" max="4867" width="8.140625" style="98" customWidth="1"/>
    <col min="4868" max="4868" width="9.28515625" style="98" customWidth="1"/>
    <col min="4869" max="4869" width="7.85546875" style="98" customWidth="1"/>
    <col min="4870" max="4870" width="7.28515625" style="98" customWidth="1"/>
    <col min="4871" max="4871" width="6.28515625" style="98" customWidth="1"/>
    <col min="4872" max="4872" width="5.28515625" style="98" customWidth="1"/>
    <col min="4873" max="4873" width="6.140625" style="98" customWidth="1"/>
    <col min="4874" max="4874" width="6.28515625" style="98" customWidth="1"/>
    <col min="4875" max="4875" width="5.5703125" style="98" customWidth="1"/>
    <col min="4876" max="5114" width="9.140625" style="98"/>
    <col min="5115" max="5115" width="19" style="98" customWidth="1"/>
    <col min="5116" max="5116" width="8.140625" style="98" customWidth="1"/>
    <col min="5117" max="5117" width="9.7109375" style="98" customWidth="1"/>
    <col min="5118" max="5118" width="6.7109375" style="98" customWidth="1"/>
    <col min="5119" max="5119" width="6.85546875" style="98" customWidth="1"/>
    <col min="5120" max="5120" width="5.7109375" style="98" customWidth="1"/>
    <col min="5121" max="5121" width="8.7109375" style="98" customWidth="1"/>
    <col min="5122" max="5122" width="8.85546875" style="98" customWidth="1"/>
    <col min="5123" max="5123" width="8.140625" style="98" customWidth="1"/>
    <col min="5124" max="5124" width="9.28515625" style="98" customWidth="1"/>
    <col min="5125" max="5125" width="7.85546875" style="98" customWidth="1"/>
    <col min="5126" max="5126" width="7.28515625" style="98" customWidth="1"/>
    <col min="5127" max="5127" width="6.28515625" style="98" customWidth="1"/>
    <col min="5128" max="5128" width="5.28515625" style="98" customWidth="1"/>
    <col min="5129" max="5129" width="6.140625" style="98" customWidth="1"/>
    <col min="5130" max="5130" width="6.28515625" style="98" customWidth="1"/>
    <col min="5131" max="5131" width="5.5703125" style="98" customWidth="1"/>
    <col min="5132" max="5370" width="9.140625" style="98"/>
    <col min="5371" max="5371" width="19" style="98" customWidth="1"/>
    <col min="5372" max="5372" width="8.140625" style="98" customWidth="1"/>
    <col min="5373" max="5373" width="9.7109375" style="98" customWidth="1"/>
    <col min="5374" max="5374" width="6.7109375" style="98" customWidth="1"/>
    <col min="5375" max="5375" width="6.85546875" style="98" customWidth="1"/>
    <col min="5376" max="5376" width="5.7109375" style="98" customWidth="1"/>
    <col min="5377" max="5377" width="8.7109375" style="98" customWidth="1"/>
    <col min="5378" max="5378" width="8.85546875" style="98" customWidth="1"/>
    <col min="5379" max="5379" width="8.140625" style="98" customWidth="1"/>
    <col min="5380" max="5380" width="9.28515625" style="98" customWidth="1"/>
    <col min="5381" max="5381" width="7.85546875" style="98" customWidth="1"/>
    <col min="5382" max="5382" width="7.28515625" style="98" customWidth="1"/>
    <col min="5383" max="5383" width="6.28515625" style="98" customWidth="1"/>
    <col min="5384" max="5384" width="5.28515625" style="98" customWidth="1"/>
    <col min="5385" max="5385" width="6.140625" style="98" customWidth="1"/>
    <col min="5386" max="5386" width="6.28515625" style="98" customWidth="1"/>
    <col min="5387" max="5387" width="5.5703125" style="98" customWidth="1"/>
    <col min="5388" max="5626" width="9.140625" style="98"/>
    <col min="5627" max="5627" width="19" style="98" customWidth="1"/>
    <col min="5628" max="5628" width="8.140625" style="98" customWidth="1"/>
    <col min="5629" max="5629" width="9.7109375" style="98" customWidth="1"/>
    <col min="5630" max="5630" width="6.7109375" style="98" customWidth="1"/>
    <col min="5631" max="5631" width="6.85546875" style="98" customWidth="1"/>
    <col min="5632" max="5632" width="5.7109375" style="98" customWidth="1"/>
    <col min="5633" max="5633" width="8.7109375" style="98" customWidth="1"/>
    <col min="5634" max="5634" width="8.85546875" style="98" customWidth="1"/>
    <col min="5635" max="5635" width="8.140625" style="98" customWidth="1"/>
    <col min="5636" max="5636" width="9.28515625" style="98" customWidth="1"/>
    <col min="5637" max="5637" width="7.85546875" style="98" customWidth="1"/>
    <col min="5638" max="5638" width="7.28515625" style="98" customWidth="1"/>
    <col min="5639" max="5639" width="6.28515625" style="98" customWidth="1"/>
    <col min="5640" max="5640" width="5.28515625" style="98" customWidth="1"/>
    <col min="5641" max="5641" width="6.140625" style="98" customWidth="1"/>
    <col min="5642" max="5642" width="6.28515625" style="98" customWidth="1"/>
    <col min="5643" max="5643" width="5.5703125" style="98" customWidth="1"/>
    <col min="5644" max="5882" width="9.140625" style="98"/>
    <col min="5883" max="5883" width="19" style="98" customWidth="1"/>
    <col min="5884" max="5884" width="8.140625" style="98" customWidth="1"/>
    <col min="5885" max="5885" width="9.7109375" style="98" customWidth="1"/>
    <col min="5886" max="5886" width="6.7109375" style="98" customWidth="1"/>
    <col min="5887" max="5887" width="6.85546875" style="98" customWidth="1"/>
    <col min="5888" max="5888" width="5.7109375" style="98" customWidth="1"/>
    <col min="5889" max="5889" width="8.7109375" style="98" customWidth="1"/>
    <col min="5890" max="5890" width="8.85546875" style="98" customWidth="1"/>
    <col min="5891" max="5891" width="8.140625" style="98" customWidth="1"/>
    <col min="5892" max="5892" width="9.28515625" style="98" customWidth="1"/>
    <col min="5893" max="5893" width="7.85546875" style="98" customWidth="1"/>
    <col min="5894" max="5894" width="7.28515625" style="98" customWidth="1"/>
    <col min="5895" max="5895" width="6.28515625" style="98" customWidth="1"/>
    <col min="5896" max="5896" width="5.28515625" style="98" customWidth="1"/>
    <col min="5897" max="5897" width="6.140625" style="98" customWidth="1"/>
    <col min="5898" max="5898" width="6.28515625" style="98" customWidth="1"/>
    <col min="5899" max="5899" width="5.5703125" style="98" customWidth="1"/>
    <col min="5900" max="6138" width="9.140625" style="98"/>
    <col min="6139" max="6139" width="19" style="98" customWidth="1"/>
    <col min="6140" max="6140" width="8.140625" style="98" customWidth="1"/>
    <col min="6141" max="6141" width="9.7109375" style="98" customWidth="1"/>
    <col min="6142" max="6142" width="6.7109375" style="98" customWidth="1"/>
    <col min="6143" max="6143" width="6.85546875" style="98" customWidth="1"/>
    <col min="6144" max="6144" width="5.7109375" style="98" customWidth="1"/>
    <col min="6145" max="6145" width="8.7109375" style="98" customWidth="1"/>
    <col min="6146" max="6146" width="8.85546875" style="98" customWidth="1"/>
    <col min="6147" max="6147" width="8.140625" style="98" customWidth="1"/>
    <col min="6148" max="6148" width="9.28515625" style="98" customWidth="1"/>
    <col min="6149" max="6149" width="7.85546875" style="98" customWidth="1"/>
    <col min="6150" max="6150" width="7.28515625" style="98" customWidth="1"/>
    <col min="6151" max="6151" width="6.28515625" style="98" customWidth="1"/>
    <col min="6152" max="6152" width="5.28515625" style="98" customWidth="1"/>
    <col min="6153" max="6153" width="6.140625" style="98" customWidth="1"/>
    <col min="6154" max="6154" width="6.28515625" style="98" customWidth="1"/>
    <col min="6155" max="6155" width="5.5703125" style="98" customWidth="1"/>
    <col min="6156" max="6394" width="9.140625" style="98"/>
    <col min="6395" max="6395" width="19" style="98" customWidth="1"/>
    <col min="6396" max="6396" width="8.140625" style="98" customWidth="1"/>
    <col min="6397" max="6397" width="9.7109375" style="98" customWidth="1"/>
    <col min="6398" max="6398" width="6.7109375" style="98" customWidth="1"/>
    <col min="6399" max="6399" width="6.85546875" style="98" customWidth="1"/>
    <col min="6400" max="6400" width="5.7109375" style="98" customWidth="1"/>
    <col min="6401" max="6401" width="8.7109375" style="98" customWidth="1"/>
    <col min="6402" max="6402" width="8.85546875" style="98" customWidth="1"/>
    <col min="6403" max="6403" width="8.140625" style="98" customWidth="1"/>
    <col min="6404" max="6404" width="9.28515625" style="98" customWidth="1"/>
    <col min="6405" max="6405" width="7.85546875" style="98" customWidth="1"/>
    <col min="6406" max="6406" width="7.28515625" style="98" customWidth="1"/>
    <col min="6407" max="6407" width="6.28515625" style="98" customWidth="1"/>
    <col min="6408" max="6408" width="5.28515625" style="98" customWidth="1"/>
    <col min="6409" max="6409" width="6.140625" style="98" customWidth="1"/>
    <col min="6410" max="6410" width="6.28515625" style="98" customWidth="1"/>
    <col min="6411" max="6411" width="5.5703125" style="98" customWidth="1"/>
    <col min="6412" max="6650" width="9.140625" style="98"/>
    <col min="6651" max="6651" width="19" style="98" customWidth="1"/>
    <col min="6652" max="6652" width="8.140625" style="98" customWidth="1"/>
    <col min="6653" max="6653" width="9.7109375" style="98" customWidth="1"/>
    <col min="6654" max="6654" width="6.7109375" style="98" customWidth="1"/>
    <col min="6655" max="6655" width="6.85546875" style="98" customWidth="1"/>
    <col min="6656" max="6656" width="5.7109375" style="98" customWidth="1"/>
    <col min="6657" max="6657" width="8.7109375" style="98" customWidth="1"/>
    <col min="6658" max="6658" width="8.85546875" style="98" customWidth="1"/>
    <col min="6659" max="6659" width="8.140625" style="98" customWidth="1"/>
    <col min="6660" max="6660" width="9.28515625" style="98" customWidth="1"/>
    <col min="6661" max="6661" width="7.85546875" style="98" customWidth="1"/>
    <col min="6662" max="6662" width="7.28515625" style="98" customWidth="1"/>
    <col min="6663" max="6663" width="6.28515625" style="98" customWidth="1"/>
    <col min="6664" max="6664" width="5.28515625" style="98" customWidth="1"/>
    <col min="6665" max="6665" width="6.140625" style="98" customWidth="1"/>
    <col min="6666" max="6666" width="6.28515625" style="98" customWidth="1"/>
    <col min="6667" max="6667" width="5.5703125" style="98" customWidth="1"/>
    <col min="6668" max="6906" width="9.140625" style="98"/>
    <col min="6907" max="6907" width="19" style="98" customWidth="1"/>
    <col min="6908" max="6908" width="8.140625" style="98" customWidth="1"/>
    <col min="6909" max="6909" width="9.7109375" style="98" customWidth="1"/>
    <col min="6910" max="6910" width="6.7109375" style="98" customWidth="1"/>
    <col min="6911" max="6911" width="6.85546875" style="98" customWidth="1"/>
    <col min="6912" max="6912" width="5.7109375" style="98" customWidth="1"/>
    <col min="6913" max="6913" width="8.7109375" style="98" customWidth="1"/>
    <col min="6914" max="6914" width="8.85546875" style="98" customWidth="1"/>
    <col min="6915" max="6915" width="8.140625" style="98" customWidth="1"/>
    <col min="6916" max="6916" width="9.28515625" style="98" customWidth="1"/>
    <col min="6917" max="6917" width="7.85546875" style="98" customWidth="1"/>
    <col min="6918" max="6918" width="7.28515625" style="98" customWidth="1"/>
    <col min="6919" max="6919" width="6.28515625" style="98" customWidth="1"/>
    <col min="6920" max="6920" width="5.28515625" style="98" customWidth="1"/>
    <col min="6921" max="6921" width="6.140625" style="98" customWidth="1"/>
    <col min="6922" max="6922" width="6.28515625" style="98" customWidth="1"/>
    <col min="6923" max="6923" width="5.5703125" style="98" customWidth="1"/>
    <col min="6924" max="7162" width="9.140625" style="98"/>
    <col min="7163" max="7163" width="19" style="98" customWidth="1"/>
    <col min="7164" max="7164" width="8.140625" style="98" customWidth="1"/>
    <col min="7165" max="7165" width="9.7109375" style="98" customWidth="1"/>
    <col min="7166" max="7166" width="6.7109375" style="98" customWidth="1"/>
    <col min="7167" max="7167" width="6.85546875" style="98" customWidth="1"/>
    <col min="7168" max="7168" width="5.7109375" style="98" customWidth="1"/>
    <col min="7169" max="7169" width="8.7109375" style="98" customWidth="1"/>
    <col min="7170" max="7170" width="8.85546875" style="98" customWidth="1"/>
    <col min="7171" max="7171" width="8.140625" style="98" customWidth="1"/>
    <col min="7172" max="7172" width="9.28515625" style="98" customWidth="1"/>
    <col min="7173" max="7173" width="7.85546875" style="98" customWidth="1"/>
    <col min="7174" max="7174" width="7.28515625" style="98" customWidth="1"/>
    <col min="7175" max="7175" width="6.28515625" style="98" customWidth="1"/>
    <col min="7176" max="7176" width="5.28515625" style="98" customWidth="1"/>
    <col min="7177" max="7177" width="6.140625" style="98" customWidth="1"/>
    <col min="7178" max="7178" width="6.28515625" style="98" customWidth="1"/>
    <col min="7179" max="7179" width="5.5703125" style="98" customWidth="1"/>
    <col min="7180" max="7418" width="9.140625" style="98"/>
    <col min="7419" max="7419" width="19" style="98" customWidth="1"/>
    <col min="7420" max="7420" width="8.140625" style="98" customWidth="1"/>
    <col min="7421" max="7421" width="9.7109375" style="98" customWidth="1"/>
    <col min="7422" max="7422" width="6.7109375" style="98" customWidth="1"/>
    <col min="7423" max="7423" width="6.85546875" style="98" customWidth="1"/>
    <col min="7424" max="7424" width="5.7109375" style="98" customWidth="1"/>
    <col min="7425" max="7425" width="8.7109375" style="98" customWidth="1"/>
    <col min="7426" max="7426" width="8.85546875" style="98" customWidth="1"/>
    <col min="7427" max="7427" width="8.140625" style="98" customWidth="1"/>
    <col min="7428" max="7428" width="9.28515625" style="98" customWidth="1"/>
    <col min="7429" max="7429" width="7.85546875" style="98" customWidth="1"/>
    <col min="7430" max="7430" width="7.28515625" style="98" customWidth="1"/>
    <col min="7431" max="7431" width="6.28515625" style="98" customWidth="1"/>
    <col min="7432" max="7432" width="5.28515625" style="98" customWidth="1"/>
    <col min="7433" max="7433" width="6.140625" style="98" customWidth="1"/>
    <col min="7434" max="7434" width="6.28515625" style="98" customWidth="1"/>
    <col min="7435" max="7435" width="5.5703125" style="98" customWidth="1"/>
    <col min="7436" max="7674" width="9.140625" style="98"/>
    <col min="7675" max="7675" width="19" style="98" customWidth="1"/>
    <col min="7676" max="7676" width="8.140625" style="98" customWidth="1"/>
    <col min="7677" max="7677" width="9.7109375" style="98" customWidth="1"/>
    <col min="7678" max="7678" width="6.7109375" style="98" customWidth="1"/>
    <col min="7679" max="7679" width="6.85546875" style="98" customWidth="1"/>
    <col min="7680" max="7680" width="5.7109375" style="98" customWidth="1"/>
    <col min="7681" max="7681" width="8.7109375" style="98" customWidth="1"/>
    <col min="7682" max="7682" width="8.85546875" style="98" customWidth="1"/>
    <col min="7683" max="7683" width="8.140625" style="98" customWidth="1"/>
    <col min="7684" max="7684" width="9.28515625" style="98" customWidth="1"/>
    <col min="7685" max="7685" width="7.85546875" style="98" customWidth="1"/>
    <col min="7686" max="7686" width="7.28515625" style="98" customWidth="1"/>
    <col min="7687" max="7687" width="6.28515625" style="98" customWidth="1"/>
    <col min="7688" max="7688" width="5.28515625" style="98" customWidth="1"/>
    <col min="7689" max="7689" width="6.140625" style="98" customWidth="1"/>
    <col min="7690" max="7690" width="6.28515625" style="98" customWidth="1"/>
    <col min="7691" max="7691" width="5.5703125" style="98" customWidth="1"/>
    <col min="7692" max="7930" width="9.140625" style="98"/>
    <col min="7931" max="7931" width="19" style="98" customWidth="1"/>
    <col min="7932" max="7932" width="8.140625" style="98" customWidth="1"/>
    <col min="7933" max="7933" width="9.7109375" style="98" customWidth="1"/>
    <col min="7934" max="7934" width="6.7109375" style="98" customWidth="1"/>
    <col min="7935" max="7935" width="6.85546875" style="98" customWidth="1"/>
    <col min="7936" max="7936" width="5.7109375" style="98" customWidth="1"/>
    <col min="7937" max="7937" width="8.7109375" style="98" customWidth="1"/>
    <col min="7938" max="7938" width="8.85546875" style="98" customWidth="1"/>
    <col min="7939" max="7939" width="8.140625" style="98" customWidth="1"/>
    <col min="7940" max="7940" width="9.28515625" style="98" customWidth="1"/>
    <col min="7941" max="7941" width="7.85546875" style="98" customWidth="1"/>
    <col min="7942" max="7942" width="7.28515625" style="98" customWidth="1"/>
    <col min="7943" max="7943" width="6.28515625" style="98" customWidth="1"/>
    <col min="7944" max="7944" width="5.28515625" style="98" customWidth="1"/>
    <col min="7945" max="7945" width="6.140625" style="98" customWidth="1"/>
    <col min="7946" max="7946" width="6.28515625" style="98" customWidth="1"/>
    <col min="7947" max="7947" width="5.5703125" style="98" customWidth="1"/>
    <col min="7948" max="8186" width="9.140625" style="98"/>
    <col min="8187" max="8187" width="19" style="98" customWidth="1"/>
    <col min="8188" max="8188" width="8.140625" style="98" customWidth="1"/>
    <col min="8189" max="8189" width="9.7109375" style="98" customWidth="1"/>
    <col min="8190" max="8190" width="6.7109375" style="98" customWidth="1"/>
    <col min="8191" max="8191" width="6.85546875" style="98" customWidth="1"/>
    <col min="8192" max="8192" width="5.7109375" style="98" customWidth="1"/>
    <col min="8193" max="8193" width="8.7109375" style="98" customWidth="1"/>
    <col min="8194" max="8194" width="8.85546875" style="98" customWidth="1"/>
    <col min="8195" max="8195" width="8.140625" style="98" customWidth="1"/>
    <col min="8196" max="8196" width="9.28515625" style="98" customWidth="1"/>
    <col min="8197" max="8197" width="7.85546875" style="98" customWidth="1"/>
    <col min="8198" max="8198" width="7.28515625" style="98" customWidth="1"/>
    <col min="8199" max="8199" width="6.28515625" style="98" customWidth="1"/>
    <col min="8200" max="8200" width="5.28515625" style="98" customWidth="1"/>
    <col min="8201" max="8201" width="6.140625" style="98" customWidth="1"/>
    <col min="8202" max="8202" width="6.28515625" style="98" customWidth="1"/>
    <col min="8203" max="8203" width="5.5703125" style="98" customWidth="1"/>
    <col min="8204" max="8442" width="9.140625" style="98"/>
    <col min="8443" max="8443" width="19" style="98" customWidth="1"/>
    <col min="8444" max="8444" width="8.140625" style="98" customWidth="1"/>
    <col min="8445" max="8445" width="9.7109375" style="98" customWidth="1"/>
    <col min="8446" max="8446" width="6.7109375" style="98" customWidth="1"/>
    <col min="8447" max="8447" width="6.85546875" style="98" customWidth="1"/>
    <col min="8448" max="8448" width="5.7109375" style="98" customWidth="1"/>
    <col min="8449" max="8449" width="8.7109375" style="98" customWidth="1"/>
    <col min="8450" max="8450" width="8.85546875" style="98" customWidth="1"/>
    <col min="8451" max="8451" width="8.140625" style="98" customWidth="1"/>
    <col min="8452" max="8452" width="9.28515625" style="98" customWidth="1"/>
    <col min="8453" max="8453" width="7.85546875" style="98" customWidth="1"/>
    <col min="8454" max="8454" width="7.28515625" style="98" customWidth="1"/>
    <col min="8455" max="8455" width="6.28515625" style="98" customWidth="1"/>
    <col min="8456" max="8456" width="5.28515625" style="98" customWidth="1"/>
    <col min="8457" max="8457" width="6.140625" style="98" customWidth="1"/>
    <col min="8458" max="8458" width="6.28515625" style="98" customWidth="1"/>
    <col min="8459" max="8459" width="5.5703125" style="98" customWidth="1"/>
    <col min="8460" max="8698" width="9.140625" style="98"/>
    <col min="8699" max="8699" width="19" style="98" customWidth="1"/>
    <col min="8700" max="8700" width="8.140625" style="98" customWidth="1"/>
    <col min="8701" max="8701" width="9.7109375" style="98" customWidth="1"/>
    <col min="8702" max="8702" width="6.7109375" style="98" customWidth="1"/>
    <col min="8703" max="8703" width="6.85546875" style="98" customWidth="1"/>
    <col min="8704" max="8704" width="5.7109375" style="98" customWidth="1"/>
    <col min="8705" max="8705" width="8.7109375" style="98" customWidth="1"/>
    <col min="8706" max="8706" width="8.85546875" style="98" customWidth="1"/>
    <col min="8707" max="8707" width="8.140625" style="98" customWidth="1"/>
    <col min="8708" max="8708" width="9.28515625" style="98" customWidth="1"/>
    <col min="8709" max="8709" width="7.85546875" style="98" customWidth="1"/>
    <col min="8710" max="8710" width="7.28515625" style="98" customWidth="1"/>
    <col min="8711" max="8711" width="6.28515625" style="98" customWidth="1"/>
    <col min="8712" max="8712" width="5.28515625" style="98" customWidth="1"/>
    <col min="8713" max="8713" width="6.140625" style="98" customWidth="1"/>
    <col min="8714" max="8714" width="6.28515625" style="98" customWidth="1"/>
    <col min="8715" max="8715" width="5.5703125" style="98" customWidth="1"/>
    <col min="8716" max="8954" width="9.140625" style="98"/>
    <col min="8955" max="8955" width="19" style="98" customWidth="1"/>
    <col min="8956" max="8956" width="8.140625" style="98" customWidth="1"/>
    <col min="8957" max="8957" width="9.7109375" style="98" customWidth="1"/>
    <col min="8958" max="8958" width="6.7109375" style="98" customWidth="1"/>
    <col min="8959" max="8959" width="6.85546875" style="98" customWidth="1"/>
    <col min="8960" max="8960" width="5.7109375" style="98" customWidth="1"/>
    <col min="8961" max="8961" width="8.7109375" style="98" customWidth="1"/>
    <col min="8962" max="8962" width="8.85546875" style="98" customWidth="1"/>
    <col min="8963" max="8963" width="8.140625" style="98" customWidth="1"/>
    <col min="8964" max="8964" width="9.28515625" style="98" customWidth="1"/>
    <col min="8965" max="8965" width="7.85546875" style="98" customWidth="1"/>
    <col min="8966" max="8966" width="7.28515625" style="98" customWidth="1"/>
    <col min="8967" max="8967" width="6.28515625" style="98" customWidth="1"/>
    <col min="8968" max="8968" width="5.28515625" style="98" customWidth="1"/>
    <col min="8969" max="8969" width="6.140625" style="98" customWidth="1"/>
    <col min="8970" max="8970" width="6.28515625" style="98" customWidth="1"/>
    <col min="8971" max="8971" width="5.5703125" style="98" customWidth="1"/>
    <col min="8972" max="9210" width="9.140625" style="98"/>
    <col min="9211" max="9211" width="19" style="98" customWidth="1"/>
    <col min="9212" max="9212" width="8.140625" style="98" customWidth="1"/>
    <col min="9213" max="9213" width="9.7109375" style="98" customWidth="1"/>
    <col min="9214" max="9214" width="6.7109375" style="98" customWidth="1"/>
    <col min="9215" max="9215" width="6.85546875" style="98" customWidth="1"/>
    <col min="9216" max="9216" width="5.7109375" style="98" customWidth="1"/>
    <col min="9217" max="9217" width="8.7109375" style="98" customWidth="1"/>
    <col min="9218" max="9218" width="8.85546875" style="98" customWidth="1"/>
    <col min="9219" max="9219" width="8.140625" style="98" customWidth="1"/>
    <col min="9220" max="9220" width="9.28515625" style="98" customWidth="1"/>
    <col min="9221" max="9221" width="7.85546875" style="98" customWidth="1"/>
    <col min="9222" max="9222" width="7.28515625" style="98" customWidth="1"/>
    <col min="9223" max="9223" width="6.28515625" style="98" customWidth="1"/>
    <col min="9224" max="9224" width="5.28515625" style="98" customWidth="1"/>
    <col min="9225" max="9225" width="6.140625" style="98" customWidth="1"/>
    <col min="9226" max="9226" width="6.28515625" style="98" customWidth="1"/>
    <col min="9227" max="9227" width="5.5703125" style="98" customWidth="1"/>
    <col min="9228" max="9466" width="9.140625" style="98"/>
    <col min="9467" max="9467" width="19" style="98" customWidth="1"/>
    <col min="9468" max="9468" width="8.140625" style="98" customWidth="1"/>
    <col min="9469" max="9469" width="9.7109375" style="98" customWidth="1"/>
    <col min="9470" max="9470" width="6.7109375" style="98" customWidth="1"/>
    <col min="9471" max="9471" width="6.85546875" style="98" customWidth="1"/>
    <col min="9472" max="9472" width="5.7109375" style="98" customWidth="1"/>
    <col min="9473" max="9473" width="8.7109375" style="98" customWidth="1"/>
    <col min="9474" max="9474" width="8.85546875" style="98" customWidth="1"/>
    <col min="9475" max="9475" width="8.140625" style="98" customWidth="1"/>
    <col min="9476" max="9476" width="9.28515625" style="98" customWidth="1"/>
    <col min="9477" max="9477" width="7.85546875" style="98" customWidth="1"/>
    <col min="9478" max="9478" width="7.28515625" style="98" customWidth="1"/>
    <col min="9479" max="9479" width="6.28515625" style="98" customWidth="1"/>
    <col min="9480" max="9480" width="5.28515625" style="98" customWidth="1"/>
    <col min="9481" max="9481" width="6.140625" style="98" customWidth="1"/>
    <col min="9482" max="9482" width="6.28515625" style="98" customWidth="1"/>
    <col min="9483" max="9483" width="5.5703125" style="98" customWidth="1"/>
    <col min="9484" max="9722" width="9.140625" style="98"/>
    <col min="9723" max="9723" width="19" style="98" customWidth="1"/>
    <col min="9724" max="9724" width="8.140625" style="98" customWidth="1"/>
    <col min="9725" max="9725" width="9.7109375" style="98" customWidth="1"/>
    <col min="9726" max="9726" width="6.7109375" style="98" customWidth="1"/>
    <col min="9727" max="9727" width="6.85546875" style="98" customWidth="1"/>
    <col min="9728" max="9728" width="5.7109375" style="98" customWidth="1"/>
    <col min="9729" max="9729" width="8.7109375" style="98" customWidth="1"/>
    <col min="9730" max="9730" width="8.85546875" style="98" customWidth="1"/>
    <col min="9731" max="9731" width="8.140625" style="98" customWidth="1"/>
    <col min="9732" max="9732" width="9.28515625" style="98" customWidth="1"/>
    <col min="9733" max="9733" width="7.85546875" style="98" customWidth="1"/>
    <col min="9734" max="9734" width="7.28515625" style="98" customWidth="1"/>
    <col min="9735" max="9735" width="6.28515625" style="98" customWidth="1"/>
    <col min="9736" max="9736" width="5.28515625" style="98" customWidth="1"/>
    <col min="9737" max="9737" width="6.140625" style="98" customWidth="1"/>
    <col min="9738" max="9738" width="6.28515625" style="98" customWidth="1"/>
    <col min="9739" max="9739" width="5.5703125" style="98" customWidth="1"/>
    <col min="9740" max="9978" width="9.140625" style="98"/>
    <col min="9979" max="9979" width="19" style="98" customWidth="1"/>
    <col min="9980" max="9980" width="8.140625" style="98" customWidth="1"/>
    <col min="9981" max="9981" width="9.7109375" style="98" customWidth="1"/>
    <col min="9982" max="9982" width="6.7109375" style="98" customWidth="1"/>
    <col min="9983" max="9983" width="6.85546875" style="98" customWidth="1"/>
    <col min="9984" max="9984" width="5.7109375" style="98" customWidth="1"/>
    <col min="9985" max="9985" width="8.7109375" style="98" customWidth="1"/>
    <col min="9986" max="9986" width="8.85546875" style="98" customWidth="1"/>
    <col min="9987" max="9987" width="8.140625" style="98" customWidth="1"/>
    <col min="9988" max="9988" width="9.28515625" style="98" customWidth="1"/>
    <col min="9989" max="9989" width="7.85546875" style="98" customWidth="1"/>
    <col min="9990" max="9990" width="7.28515625" style="98" customWidth="1"/>
    <col min="9991" max="9991" width="6.28515625" style="98" customWidth="1"/>
    <col min="9992" max="9992" width="5.28515625" style="98" customWidth="1"/>
    <col min="9993" max="9993" width="6.140625" style="98" customWidth="1"/>
    <col min="9994" max="9994" width="6.28515625" style="98" customWidth="1"/>
    <col min="9995" max="9995" width="5.5703125" style="98" customWidth="1"/>
    <col min="9996" max="10234" width="9.140625" style="98"/>
    <col min="10235" max="10235" width="19" style="98" customWidth="1"/>
    <col min="10236" max="10236" width="8.140625" style="98" customWidth="1"/>
    <col min="10237" max="10237" width="9.7109375" style="98" customWidth="1"/>
    <col min="10238" max="10238" width="6.7109375" style="98" customWidth="1"/>
    <col min="10239" max="10239" width="6.85546875" style="98" customWidth="1"/>
    <col min="10240" max="10240" width="5.7109375" style="98" customWidth="1"/>
    <col min="10241" max="10241" width="8.7109375" style="98" customWidth="1"/>
    <col min="10242" max="10242" width="8.85546875" style="98" customWidth="1"/>
    <col min="10243" max="10243" width="8.140625" style="98" customWidth="1"/>
    <col min="10244" max="10244" width="9.28515625" style="98" customWidth="1"/>
    <col min="10245" max="10245" width="7.85546875" style="98" customWidth="1"/>
    <col min="10246" max="10246" width="7.28515625" style="98" customWidth="1"/>
    <col min="10247" max="10247" width="6.28515625" style="98" customWidth="1"/>
    <col min="10248" max="10248" width="5.28515625" style="98" customWidth="1"/>
    <col min="10249" max="10249" width="6.140625" style="98" customWidth="1"/>
    <col min="10250" max="10250" width="6.28515625" style="98" customWidth="1"/>
    <col min="10251" max="10251" width="5.5703125" style="98" customWidth="1"/>
    <col min="10252" max="10490" width="9.140625" style="98"/>
    <col min="10491" max="10491" width="19" style="98" customWidth="1"/>
    <col min="10492" max="10492" width="8.140625" style="98" customWidth="1"/>
    <col min="10493" max="10493" width="9.7109375" style="98" customWidth="1"/>
    <col min="10494" max="10494" width="6.7109375" style="98" customWidth="1"/>
    <col min="10495" max="10495" width="6.85546875" style="98" customWidth="1"/>
    <col min="10496" max="10496" width="5.7109375" style="98" customWidth="1"/>
    <col min="10497" max="10497" width="8.7109375" style="98" customWidth="1"/>
    <col min="10498" max="10498" width="8.85546875" style="98" customWidth="1"/>
    <col min="10499" max="10499" width="8.140625" style="98" customWidth="1"/>
    <col min="10500" max="10500" width="9.28515625" style="98" customWidth="1"/>
    <col min="10501" max="10501" width="7.85546875" style="98" customWidth="1"/>
    <col min="10502" max="10502" width="7.28515625" style="98" customWidth="1"/>
    <col min="10503" max="10503" width="6.28515625" style="98" customWidth="1"/>
    <col min="10504" max="10504" width="5.28515625" style="98" customWidth="1"/>
    <col min="10505" max="10505" width="6.140625" style="98" customWidth="1"/>
    <col min="10506" max="10506" width="6.28515625" style="98" customWidth="1"/>
    <col min="10507" max="10507" width="5.5703125" style="98" customWidth="1"/>
    <col min="10508" max="10746" width="9.140625" style="98"/>
    <col min="10747" max="10747" width="19" style="98" customWidth="1"/>
    <col min="10748" max="10748" width="8.140625" style="98" customWidth="1"/>
    <col min="10749" max="10749" width="9.7109375" style="98" customWidth="1"/>
    <col min="10750" max="10750" width="6.7109375" style="98" customWidth="1"/>
    <col min="10751" max="10751" width="6.85546875" style="98" customWidth="1"/>
    <col min="10752" max="10752" width="5.7109375" style="98" customWidth="1"/>
    <col min="10753" max="10753" width="8.7109375" style="98" customWidth="1"/>
    <col min="10754" max="10754" width="8.85546875" style="98" customWidth="1"/>
    <col min="10755" max="10755" width="8.140625" style="98" customWidth="1"/>
    <col min="10756" max="10756" width="9.28515625" style="98" customWidth="1"/>
    <col min="10757" max="10757" width="7.85546875" style="98" customWidth="1"/>
    <col min="10758" max="10758" width="7.28515625" style="98" customWidth="1"/>
    <col min="10759" max="10759" width="6.28515625" style="98" customWidth="1"/>
    <col min="10760" max="10760" width="5.28515625" style="98" customWidth="1"/>
    <col min="10761" max="10761" width="6.140625" style="98" customWidth="1"/>
    <col min="10762" max="10762" width="6.28515625" style="98" customWidth="1"/>
    <col min="10763" max="10763" width="5.5703125" style="98" customWidth="1"/>
    <col min="10764" max="11002" width="9.140625" style="98"/>
    <col min="11003" max="11003" width="19" style="98" customWidth="1"/>
    <col min="11004" max="11004" width="8.140625" style="98" customWidth="1"/>
    <col min="11005" max="11005" width="9.7109375" style="98" customWidth="1"/>
    <col min="11006" max="11006" width="6.7109375" style="98" customWidth="1"/>
    <col min="11007" max="11007" width="6.85546875" style="98" customWidth="1"/>
    <col min="11008" max="11008" width="5.7109375" style="98" customWidth="1"/>
    <col min="11009" max="11009" width="8.7109375" style="98" customWidth="1"/>
    <col min="11010" max="11010" width="8.85546875" style="98" customWidth="1"/>
    <col min="11011" max="11011" width="8.140625" style="98" customWidth="1"/>
    <col min="11012" max="11012" width="9.28515625" style="98" customWidth="1"/>
    <col min="11013" max="11013" width="7.85546875" style="98" customWidth="1"/>
    <col min="11014" max="11014" width="7.28515625" style="98" customWidth="1"/>
    <col min="11015" max="11015" width="6.28515625" style="98" customWidth="1"/>
    <col min="11016" max="11016" width="5.28515625" style="98" customWidth="1"/>
    <col min="11017" max="11017" width="6.140625" style="98" customWidth="1"/>
    <col min="11018" max="11018" width="6.28515625" style="98" customWidth="1"/>
    <col min="11019" max="11019" width="5.5703125" style="98" customWidth="1"/>
    <col min="11020" max="11258" width="9.140625" style="98"/>
    <col min="11259" max="11259" width="19" style="98" customWidth="1"/>
    <col min="11260" max="11260" width="8.140625" style="98" customWidth="1"/>
    <col min="11261" max="11261" width="9.7109375" style="98" customWidth="1"/>
    <col min="11262" max="11262" width="6.7109375" style="98" customWidth="1"/>
    <col min="11263" max="11263" width="6.85546875" style="98" customWidth="1"/>
    <col min="11264" max="11264" width="5.7109375" style="98" customWidth="1"/>
    <col min="11265" max="11265" width="8.7109375" style="98" customWidth="1"/>
    <col min="11266" max="11266" width="8.85546875" style="98" customWidth="1"/>
    <col min="11267" max="11267" width="8.140625" style="98" customWidth="1"/>
    <col min="11268" max="11268" width="9.28515625" style="98" customWidth="1"/>
    <col min="11269" max="11269" width="7.85546875" style="98" customWidth="1"/>
    <col min="11270" max="11270" width="7.28515625" style="98" customWidth="1"/>
    <col min="11271" max="11271" width="6.28515625" style="98" customWidth="1"/>
    <col min="11272" max="11272" width="5.28515625" style="98" customWidth="1"/>
    <col min="11273" max="11273" width="6.140625" style="98" customWidth="1"/>
    <col min="11274" max="11274" width="6.28515625" style="98" customWidth="1"/>
    <col min="11275" max="11275" width="5.5703125" style="98" customWidth="1"/>
    <col min="11276" max="11514" width="9.140625" style="98"/>
    <col min="11515" max="11515" width="19" style="98" customWidth="1"/>
    <col min="11516" max="11516" width="8.140625" style="98" customWidth="1"/>
    <col min="11517" max="11517" width="9.7109375" style="98" customWidth="1"/>
    <col min="11518" max="11518" width="6.7109375" style="98" customWidth="1"/>
    <col min="11519" max="11519" width="6.85546875" style="98" customWidth="1"/>
    <col min="11520" max="11520" width="5.7109375" style="98" customWidth="1"/>
    <col min="11521" max="11521" width="8.7109375" style="98" customWidth="1"/>
    <col min="11522" max="11522" width="8.85546875" style="98" customWidth="1"/>
    <col min="11523" max="11523" width="8.140625" style="98" customWidth="1"/>
    <col min="11524" max="11524" width="9.28515625" style="98" customWidth="1"/>
    <col min="11525" max="11525" width="7.85546875" style="98" customWidth="1"/>
    <col min="11526" max="11526" width="7.28515625" style="98" customWidth="1"/>
    <col min="11527" max="11527" width="6.28515625" style="98" customWidth="1"/>
    <col min="11528" max="11528" width="5.28515625" style="98" customWidth="1"/>
    <col min="11529" max="11529" width="6.140625" style="98" customWidth="1"/>
    <col min="11530" max="11530" width="6.28515625" style="98" customWidth="1"/>
    <col min="11531" max="11531" width="5.5703125" style="98" customWidth="1"/>
    <col min="11532" max="11770" width="9.140625" style="98"/>
    <col min="11771" max="11771" width="19" style="98" customWidth="1"/>
    <col min="11772" max="11772" width="8.140625" style="98" customWidth="1"/>
    <col min="11773" max="11773" width="9.7109375" style="98" customWidth="1"/>
    <col min="11774" max="11774" width="6.7109375" style="98" customWidth="1"/>
    <col min="11775" max="11775" width="6.85546875" style="98" customWidth="1"/>
    <col min="11776" max="11776" width="5.7109375" style="98" customWidth="1"/>
    <col min="11777" max="11777" width="8.7109375" style="98" customWidth="1"/>
    <col min="11778" max="11778" width="8.85546875" style="98" customWidth="1"/>
    <col min="11779" max="11779" width="8.140625" style="98" customWidth="1"/>
    <col min="11780" max="11780" width="9.28515625" style="98" customWidth="1"/>
    <col min="11781" max="11781" width="7.85546875" style="98" customWidth="1"/>
    <col min="11782" max="11782" width="7.28515625" style="98" customWidth="1"/>
    <col min="11783" max="11783" width="6.28515625" style="98" customWidth="1"/>
    <col min="11784" max="11784" width="5.28515625" style="98" customWidth="1"/>
    <col min="11785" max="11785" width="6.140625" style="98" customWidth="1"/>
    <col min="11786" max="11786" width="6.28515625" style="98" customWidth="1"/>
    <col min="11787" max="11787" width="5.5703125" style="98" customWidth="1"/>
    <col min="11788" max="12026" width="9.140625" style="98"/>
    <col min="12027" max="12027" width="19" style="98" customWidth="1"/>
    <col min="12028" max="12028" width="8.140625" style="98" customWidth="1"/>
    <col min="12029" max="12029" width="9.7109375" style="98" customWidth="1"/>
    <col min="12030" max="12030" width="6.7109375" style="98" customWidth="1"/>
    <col min="12031" max="12031" width="6.85546875" style="98" customWidth="1"/>
    <col min="12032" max="12032" width="5.7109375" style="98" customWidth="1"/>
    <col min="12033" max="12033" width="8.7109375" style="98" customWidth="1"/>
    <col min="12034" max="12034" width="8.85546875" style="98" customWidth="1"/>
    <col min="12035" max="12035" width="8.140625" style="98" customWidth="1"/>
    <col min="12036" max="12036" width="9.28515625" style="98" customWidth="1"/>
    <col min="12037" max="12037" width="7.85546875" style="98" customWidth="1"/>
    <col min="12038" max="12038" width="7.28515625" style="98" customWidth="1"/>
    <col min="12039" max="12039" width="6.28515625" style="98" customWidth="1"/>
    <col min="12040" max="12040" width="5.28515625" style="98" customWidth="1"/>
    <col min="12041" max="12041" width="6.140625" style="98" customWidth="1"/>
    <col min="12042" max="12042" width="6.28515625" style="98" customWidth="1"/>
    <col min="12043" max="12043" width="5.5703125" style="98" customWidth="1"/>
    <col min="12044" max="12282" width="9.140625" style="98"/>
    <col min="12283" max="12283" width="19" style="98" customWidth="1"/>
    <col min="12284" max="12284" width="8.140625" style="98" customWidth="1"/>
    <col min="12285" max="12285" width="9.7109375" style="98" customWidth="1"/>
    <col min="12286" max="12286" width="6.7109375" style="98" customWidth="1"/>
    <col min="12287" max="12287" width="6.85546875" style="98" customWidth="1"/>
    <col min="12288" max="12288" width="5.7109375" style="98" customWidth="1"/>
    <col min="12289" max="12289" width="8.7109375" style="98" customWidth="1"/>
    <col min="12290" max="12290" width="8.85546875" style="98" customWidth="1"/>
    <col min="12291" max="12291" width="8.140625" style="98" customWidth="1"/>
    <col min="12292" max="12292" width="9.28515625" style="98" customWidth="1"/>
    <col min="12293" max="12293" width="7.85546875" style="98" customWidth="1"/>
    <col min="12294" max="12294" width="7.28515625" style="98" customWidth="1"/>
    <col min="12295" max="12295" width="6.28515625" style="98" customWidth="1"/>
    <col min="12296" max="12296" width="5.28515625" style="98" customWidth="1"/>
    <col min="12297" max="12297" width="6.140625" style="98" customWidth="1"/>
    <col min="12298" max="12298" width="6.28515625" style="98" customWidth="1"/>
    <col min="12299" max="12299" width="5.5703125" style="98" customWidth="1"/>
    <col min="12300" max="12538" width="9.140625" style="98"/>
    <col min="12539" max="12539" width="19" style="98" customWidth="1"/>
    <col min="12540" max="12540" width="8.140625" style="98" customWidth="1"/>
    <col min="12541" max="12541" width="9.7109375" style="98" customWidth="1"/>
    <col min="12542" max="12542" width="6.7109375" style="98" customWidth="1"/>
    <col min="12543" max="12543" width="6.85546875" style="98" customWidth="1"/>
    <col min="12544" max="12544" width="5.7109375" style="98" customWidth="1"/>
    <col min="12545" max="12545" width="8.7109375" style="98" customWidth="1"/>
    <col min="12546" max="12546" width="8.85546875" style="98" customWidth="1"/>
    <col min="12547" max="12547" width="8.140625" style="98" customWidth="1"/>
    <col min="12548" max="12548" width="9.28515625" style="98" customWidth="1"/>
    <col min="12549" max="12549" width="7.85546875" style="98" customWidth="1"/>
    <col min="12550" max="12550" width="7.28515625" style="98" customWidth="1"/>
    <col min="12551" max="12551" width="6.28515625" style="98" customWidth="1"/>
    <col min="12552" max="12552" width="5.28515625" style="98" customWidth="1"/>
    <col min="12553" max="12553" width="6.140625" style="98" customWidth="1"/>
    <col min="12554" max="12554" width="6.28515625" style="98" customWidth="1"/>
    <col min="12555" max="12555" width="5.5703125" style="98" customWidth="1"/>
    <col min="12556" max="12794" width="9.140625" style="98"/>
    <col min="12795" max="12795" width="19" style="98" customWidth="1"/>
    <col min="12796" max="12796" width="8.140625" style="98" customWidth="1"/>
    <col min="12797" max="12797" width="9.7109375" style="98" customWidth="1"/>
    <col min="12798" max="12798" width="6.7109375" style="98" customWidth="1"/>
    <col min="12799" max="12799" width="6.85546875" style="98" customWidth="1"/>
    <col min="12800" max="12800" width="5.7109375" style="98" customWidth="1"/>
    <col min="12801" max="12801" width="8.7109375" style="98" customWidth="1"/>
    <col min="12802" max="12802" width="8.85546875" style="98" customWidth="1"/>
    <col min="12803" max="12803" width="8.140625" style="98" customWidth="1"/>
    <col min="12804" max="12804" width="9.28515625" style="98" customWidth="1"/>
    <col min="12805" max="12805" width="7.85546875" style="98" customWidth="1"/>
    <col min="12806" max="12806" width="7.28515625" style="98" customWidth="1"/>
    <col min="12807" max="12807" width="6.28515625" style="98" customWidth="1"/>
    <col min="12808" max="12808" width="5.28515625" style="98" customWidth="1"/>
    <col min="12809" max="12809" width="6.140625" style="98" customWidth="1"/>
    <col min="12810" max="12810" width="6.28515625" style="98" customWidth="1"/>
    <col min="12811" max="12811" width="5.5703125" style="98" customWidth="1"/>
    <col min="12812" max="13050" width="9.140625" style="98"/>
    <col min="13051" max="13051" width="19" style="98" customWidth="1"/>
    <col min="13052" max="13052" width="8.140625" style="98" customWidth="1"/>
    <col min="13053" max="13053" width="9.7109375" style="98" customWidth="1"/>
    <col min="13054" max="13054" width="6.7109375" style="98" customWidth="1"/>
    <col min="13055" max="13055" width="6.85546875" style="98" customWidth="1"/>
    <col min="13056" max="13056" width="5.7109375" style="98" customWidth="1"/>
    <col min="13057" max="13057" width="8.7109375" style="98" customWidth="1"/>
    <col min="13058" max="13058" width="8.85546875" style="98" customWidth="1"/>
    <col min="13059" max="13059" width="8.140625" style="98" customWidth="1"/>
    <col min="13060" max="13060" width="9.28515625" style="98" customWidth="1"/>
    <col min="13061" max="13061" width="7.85546875" style="98" customWidth="1"/>
    <col min="13062" max="13062" width="7.28515625" style="98" customWidth="1"/>
    <col min="13063" max="13063" width="6.28515625" style="98" customWidth="1"/>
    <col min="13064" max="13064" width="5.28515625" style="98" customWidth="1"/>
    <col min="13065" max="13065" width="6.140625" style="98" customWidth="1"/>
    <col min="13066" max="13066" width="6.28515625" style="98" customWidth="1"/>
    <col min="13067" max="13067" width="5.5703125" style="98" customWidth="1"/>
    <col min="13068" max="13306" width="9.140625" style="98"/>
    <col min="13307" max="13307" width="19" style="98" customWidth="1"/>
    <col min="13308" max="13308" width="8.140625" style="98" customWidth="1"/>
    <col min="13309" max="13309" width="9.7109375" style="98" customWidth="1"/>
    <col min="13310" max="13310" width="6.7109375" style="98" customWidth="1"/>
    <col min="13311" max="13311" width="6.85546875" style="98" customWidth="1"/>
    <col min="13312" max="13312" width="5.7109375" style="98" customWidth="1"/>
    <col min="13313" max="13313" width="8.7109375" style="98" customWidth="1"/>
    <col min="13314" max="13314" width="8.85546875" style="98" customWidth="1"/>
    <col min="13315" max="13315" width="8.140625" style="98" customWidth="1"/>
    <col min="13316" max="13316" width="9.28515625" style="98" customWidth="1"/>
    <col min="13317" max="13317" width="7.85546875" style="98" customWidth="1"/>
    <col min="13318" max="13318" width="7.28515625" style="98" customWidth="1"/>
    <col min="13319" max="13319" width="6.28515625" style="98" customWidth="1"/>
    <col min="13320" max="13320" width="5.28515625" style="98" customWidth="1"/>
    <col min="13321" max="13321" width="6.140625" style="98" customWidth="1"/>
    <col min="13322" max="13322" width="6.28515625" style="98" customWidth="1"/>
    <col min="13323" max="13323" width="5.5703125" style="98" customWidth="1"/>
    <col min="13324" max="13562" width="9.140625" style="98"/>
    <col min="13563" max="13563" width="19" style="98" customWidth="1"/>
    <col min="13564" max="13564" width="8.140625" style="98" customWidth="1"/>
    <col min="13565" max="13565" width="9.7109375" style="98" customWidth="1"/>
    <col min="13566" max="13566" width="6.7109375" style="98" customWidth="1"/>
    <col min="13567" max="13567" width="6.85546875" style="98" customWidth="1"/>
    <col min="13568" max="13568" width="5.7109375" style="98" customWidth="1"/>
    <col min="13569" max="13569" width="8.7109375" style="98" customWidth="1"/>
    <col min="13570" max="13570" width="8.85546875" style="98" customWidth="1"/>
    <col min="13571" max="13571" width="8.140625" style="98" customWidth="1"/>
    <col min="13572" max="13572" width="9.28515625" style="98" customWidth="1"/>
    <col min="13573" max="13573" width="7.85546875" style="98" customWidth="1"/>
    <col min="13574" max="13574" width="7.28515625" style="98" customWidth="1"/>
    <col min="13575" max="13575" width="6.28515625" style="98" customWidth="1"/>
    <col min="13576" max="13576" width="5.28515625" style="98" customWidth="1"/>
    <col min="13577" max="13577" width="6.140625" style="98" customWidth="1"/>
    <col min="13578" max="13578" width="6.28515625" style="98" customWidth="1"/>
    <col min="13579" max="13579" width="5.5703125" style="98" customWidth="1"/>
    <col min="13580" max="13818" width="9.140625" style="98"/>
    <col min="13819" max="13819" width="19" style="98" customWidth="1"/>
    <col min="13820" max="13820" width="8.140625" style="98" customWidth="1"/>
    <col min="13821" max="13821" width="9.7109375" style="98" customWidth="1"/>
    <col min="13822" max="13822" width="6.7109375" style="98" customWidth="1"/>
    <col min="13823" max="13823" width="6.85546875" style="98" customWidth="1"/>
    <col min="13824" max="13824" width="5.7109375" style="98" customWidth="1"/>
    <col min="13825" max="13825" width="8.7109375" style="98" customWidth="1"/>
    <col min="13826" max="13826" width="8.85546875" style="98" customWidth="1"/>
    <col min="13827" max="13827" width="8.140625" style="98" customWidth="1"/>
    <col min="13828" max="13828" width="9.28515625" style="98" customWidth="1"/>
    <col min="13829" max="13829" width="7.85546875" style="98" customWidth="1"/>
    <col min="13830" max="13830" width="7.28515625" style="98" customWidth="1"/>
    <col min="13831" max="13831" width="6.28515625" style="98" customWidth="1"/>
    <col min="13832" max="13832" width="5.28515625" style="98" customWidth="1"/>
    <col min="13833" max="13833" width="6.140625" style="98" customWidth="1"/>
    <col min="13834" max="13834" width="6.28515625" style="98" customWidth="1"/>
    <col min="13835" max="13835" width="5.5703125" style="98" customWidth="1"/>
    <col min="13836" max="14074" width="9.140625" style="98"/>
    <col min="14075" max="14075" width="19" style="98" customWidth="1"/>
    <col min="14076" max="14076" width="8.140625" style="98" customWidth="1"/>
    <col min="14077" max="14077" width="9.7109375" style="98" customWidth="1"/>
    <col min="14078" max="14078" width="6.7109375" style="98" customWidth="1"/>
    <col min="14079" max="14079" width="6.85546875" style="98" customWidth="1"/>
    <col min="14080" max="14080" width="5.7109375" style="98" customWidth="1"/>
    <col min="14081" max="14081" width="8.7109375" style="98" customWidth="1"/>
    <col min="14082" max="14082" width="8.85546875" style="98" customWidth="1"/>
    <col min="14083" max="14083" width="8.140625" style="98" customWidth="1"/>
    <col min="14084" max="14084" width="9.28515625" style="98" customWidth="1"/>
    <col min="14085" max="14085" width="7.85546875" style="98" customWidth="1"/>
    <col min="14086" max="14086" width="7.28515625" style="98" customWidth="1"/>
    <col min="14087" max="14087" width="6.28515625" style="98" customWidth="1"/>
    <col min="14088" max="14088" width="5.28515625" style="98" customWidth="1"/>
    <col min="14089" max="14089" width="6.140625" style="98" customWidth="1"/>
    <col min="14090" max="14090" width="6.28515625" style="98" customWidth="1"/>
    <col min="14091" max="14091" width="5.5703125" style="98" customWidth="1"/>
    <col min="14092" max="14330" width="9.140625" style="98"/>
    <col min="14331" max="14331" width="19" style="98" customWidth="1"/>
    <col min="14332" max="14332" width="8.140625" style="98" customWidth="1"/>
    <col min="14333" max="14333" width="9.7109375" style="98" customWidth="1"/>
    <col min="14334" max="14334" width="6.7109375" style="98" customWidth="1"/>
    <col min="14335" max="14335" width="6.85546875" style="98" customWidth="1"/>
    <col min="14336" max="14336" width="5.7109375" style="98" customWidth="1"/>
    <col min="14337" max="14337" width="8.7109375" style="98" customWidth="1"/>
    <col min="14338" max="14338" width="8.85546875" style="98" customWidth="1"/>
    <col min="14339" max="14339" width="8.140625" style="98" customWidth="1"/>
    <col min="14340" max="14340" width="9.28515625" style="98" customWidth="1"/>
    <col min="14341" max="14341" width="7.85546875" style="98" customWidth="1"/>
    <col min="14342" max="14342" width="7.28515625" style="98" customWidth="1"/>
    <col min="14343" max="14343" width="6.28515625" style="98" customWidth="1"/>
    <col min="14344" max="14344" width="5.28515625" style="98" customWidth="1"/>
    <col min="14345" max="14345" width="6.140625" style="98" customWidth="1"/>
    <col min="14346" max="14346" width="6.28515625" style="98" customWidth="1"/>
    <col min="14347" max="14347" width="5.5703125" style="98" customWidth="1"/>
    <col min="14348" max="14586" width="9.140625" style="98"/>
    <col min="14587" max="14587" width="19" style="98" customWidth="1"/>
    <col min="14588" max="14588" width="8.140625" style="98" customWidth="1"/>
    <col min="14589" max="14589" width="9.7109375" style="98" customWidth="1"/>
    <col min="14590" max="14590" width="6.7109375" style="98" customWidth="1"/>
    <col min="14591" max="14591" width="6.85546875" style="98" customWidth="1"/>
    <col min="14592" max="14592" width="5.7109375" style="98" customWidth="1"/>
    <col min="14593" max="14593" width="8.7109375" style="98" customWidth="1"/>
    <col min="14594" max="14594" width="8.85546875" style="98" customWidth="1"/>
    <col min="14595" max="14595" width="8.140625" style="98" customWidth="1"/>
    <col min="14596" max="14596" width="9.28515625" style="98" customWidth="1"/>
    <col min="14597" max="14597" width="7.85546875" style="98" customWidth="1"/>
    <col min="14598" max="14598" width="7.28515625" style="98" customWidth="1"/>
    <col min="14599" max="14599" width="6.28515625" style="98" customWidth="1"/>
    <col min="14600" max="14600" width="5.28515625" style="98" customWidth="1"/>
    <col min="14601" max="14601" width="6.140625" style="98" customWidth="1"/>
    <col min="14602" max="14602" width="6.28515625" style="98" customWidth="1"/>
    <col min="14603" max="14603" width="5.5703125" style="98" customWidth="1"/>
    <col min="14604" max="14842" width="9.140625" style="98"/>
    <col min="14843" max="14843" width="19" style="98" customWidth="1"/>
    <col min="14844" max="14844" width="8.140625" style="98" customWidth="1"/>
    <col min="14845" max="14845" width="9.7109375" style="98" customWidth="1"/>
    <col min="14846" max="14846" width="6.7109375" style="98" customWidth="1"/>
    <col min="14847" max="14847" width="6.85546875" style="98" customWidth="1"/>
    <col min="14848" max="14848" width="5.7109375" style="98" customWidth="1"/>
    <col min="14849" max="14849" width="8.7109375" style="98" customWidth="1"/>
    <col min="14850" max="14850" width="8.85546875" style="98" customWidth="1"/>
    <col min="14851" max="14851" width="8.140625" style="98" customWidth="1"/>
    <col min="14852" max="14852" width="9.28515625" style="98" customWidth="1"/>
    <col min="14853" max="14853" width="7.85546875" style="98" customWidth="1"/>
    <col min="14854" max="14854" width="7.28515625" style="98" customWidth="1"/>
    <col min="14855" max="14855" width="6.28515625" style="98" customWidth="1"/>
    <col min="14856" max="14856" width="5.28515625" style="98" customWidth="1"/>
    <col min="14857" max="14857" width="6.140625" style="98" customWidth="1"/>
    <col min="14858" max="14858" width="6.28515625" style="98" customWidth="1"/>
    <col min="14859" max="14859" width="5.5703125" style="98" customWidth="1"/>
    <col min="14860" max="15098" width="9.140625" style="98"/>
    <col min="15099" max="15099" width="19" style="98" customWidth="1"/>
    <col min="15100" max="15100" width="8.140625" style="98" customWidth="1"/>
    <col min="15101" max="15101" width="9.7109375" style="98" customWidth="1"/>
    <col min="15102" max="15102" width="6.7109375" style="98" customWidth="1"/>
    <col min="15103" max="15103" width="6.85546875" style="98" customWidth="1"/>
    <col min="15104" max="15104" width="5.7109375" style="98" customWidth="1"/>
    <col min="15105" max="15105" width="8.7109375" style="98" customWidth="1"/>
    <col min="15106" max="15106" width="8.85546875" style="98" customWidth="1"/>
    <col min="15107" max="15107" width="8.140625" style="98" customWidth="1"/>
    <col min="15108" max="15108" width="9.28515625" style="98" customWidth="1"/>
    <col min="15109" max="15109" width="7.85546875" style="98" customWidth="1"/>
    <col min="15110" max="15110" width="7.28515625" style="98" customWidth="1"/>
    <col min="15111" max="15111" width="6.28515625" style="98" customWidth="1"/>
    <col min="15112" max="15112" width="5.28515625" style="98" customWidth="1"/>
    <col min="15113" max="15113" width="6.140625" style="98" customWidth="1"/>
    <col min="15114" max="15114" width="6.28515625" style="98" customWidth="1"/>
    <col min="15115" max="15115" width="5.5703125" style="98" customWidth="1"/>
    <col min="15116" max="15354" width="9.140625" style="98"/>
    <col min="15355" max="15355" width="19" style="98" customWidth="1"/>
    <col min="15356" max="15356" width="8.140625" style="98" customWidth="1"/>
    <col min="15357" max="15357" width="9.7109375" style="98" customWidth="1"/>
    <col min="15358" max="15358" width="6.7109375" style="98" customWidth="1"/>
    <col min="15359" max="15359" width="6.85546875" style="98" customWidth="1"/>
    <col min="15360" max="15360" width="5.7109375" style="98" customWidth="1"/>
    <col min="15361" max="15361" width="8.7109375" style="98" customWidth="1"/>
    <col min="15362" max="15362" width="8.85546875" style="98" customWidth="1"/>
    <col min="15363" max="15363" width="8.140625" style="98" customWidth="1"/>
    <col min="15364" max="15364" width="9.28515625" style="98" customWidth="1"/>
    <col min="15365" max="15365" width="7.85546875" style="98" customWidth="1"/>
    <col min="15366" max="15366" width="7.28515625" style="98" customWidth="1"/>
    <col min="15367" max="15367" width="6.28515625" style="98" customWidth="1"/>
    <col min="15368" max="15368" width="5.28515625" style="98" customWidth="1"/>
    <col min="15369" max="15369" width="6.140625" style="98" customWidth="1"/>
    <col min="15370" max="15370" width="6.28515625" style="98" customWidth="1"/>
    <col min="15371" max="15371" width="5.5703125" style="98" customWidth="1"/>
    <col min="15372" max="15610" width="9.140625" style="98"/>
    <col min="15611" max="15611" width="19" style="98" customWidth="1"/>
    <col min="15612" max="15612" width="8.140625" style="98" customWidth="1"/>
    <col min="15613" max="15613" width="9.7109375" style="98" customWidth="1"/>
    <col min="15614" max="15614" width="6.7109375" style="98" customWidth="1"/>
    <col min="15615" max="15615" width="6.85546875" style="98" customWidth="1"/>
    <col min="15616" max="15616" width="5.7109375" style="98" customWidth="1"/>
    <col min="15617" max="15617" width="8.7109375" style="98" customWidth="1"/>
    <col min="15618" max="15618" width="8.85546875" style="98" customWidth="1"/>
    <col min="15619" max="15619" width="8.140625" style="98" customWidth="1"/>
    <col min="15620" max="15620" width="9.28515625" style="98" customWidth="1"/>
    <col min="15621" max="15621" width="7.85546875" style="98" customWidth="1"/>
    <col min="15622" max="15622" width="7.28515625" style="98" customWidth="1"/>
    <col min="15623" max="15623" width="6.28515625" style="98" customWidth="1"/>
    <col min="15624" max="15624" width="5.28515625" style="98" customWidth="1"/>
    <col min="15625" max="15625" width="6.140625" style="98" customWidth="1"/>
    <col min="15626" max="15626" width="6.28515625" style="98" customWidth="1"/>
    <col min="15627" max="15627" width="5.5703125" style="98" customWidth="1"/>
    <col min="15628" max="15866" width="9.140625" style="98"/>
    <col min="15867" max="15867" width="19" style="98" customWidth="1"/>
    <col min="15868" max="15868" width="8.140625" style="98" customWidth="1"/>
    <col min="15869" max="15869" width="9.7109375" style="98" customWidth="1"/>
    <col min="15870" max="15870" width="6.7109375" style="98" customWidth="1"/>
    <col min="15871" max="15871" width="6.85546875" style="98" customWidth="1"/>
    <col min="15872" max="15872" width="5.7109375" style="98" customWidth="1"/>
    <col min="15873" max="15873" width="8.7109375" style="98" customWidth="1"/>
    <col min="15874" max="15874" width="8.85546875" style="98" customWidth="1"/>
    <col min="15875" max="15875" width="8.140625" style="98" customWidth="1"/>
    <col min="15876" max="15876" width="9.28515625" style="98" customWidth="1"/>
    <col min="15877" max="15877" width="7.85546875" style="98" customWidth="1"/>
    <col min="15878" max="15878" width="7.28515625" style="98" customWidth="1"/>
    <col min="15879" max="15879" width="6.28515625" style="98" customWidth="1"/>
    <col min="15880" max="15880" width="5.28515625" style="98" customWidth="1"/>
    <col min="15881" max="15881" width="6.140625" style="98" customWidth="1"/>
    <col min="15882" max="15882" width="6.28515625" style="98" customWidth="1"/>
    <col min="15883" max="15883" width="5.5703125" style="98" customWidth="1"/>
    <col min="15884" max="16122" width="9.140625" style="98"/>
    <col min="16123" max="16123" width="19" style="98" customWidth="1"/>
    <col min="16124" max="16124" width="8.140625" style="98" customWidth="1"/>
    <col min="16125" max="16125" width="9.7109375" style="98" customWidth="1"/>
    <col min="16126" max="16126" width="6.7109375" style="98" customWidth="1"/>
    <col min="16127" max="16127" width="6.85546875" style="98" customWidth="1"/>
    <col min="16128" max="16128" width="5.7109375" style="98" customWidth="1"/>
    <col min="16129" max="16129" width="8.7109375" style="98" customWidth="1"/>
    <col min="16130" max="16130" width="8.85546875" style="98" customWidth="1"/>
    <col min="16131" max="16131" width="8.140625" style="98" customWidth="1"/>
    <col min="16132" max="16132" width="9.28515625" style="98" customWidth="1"/>
    <col min="16133" max="16133" width="7.85546875" style="98" customWidth="1"/>
    <col min="16134" max="16134" width="7.28515625" style="98" customWidth="1"/>
    <col min="16135" max="16135" width="6.28515625" style="98" customWidth="1"/>
    <col min="16136" max="16136" width="5.28515625" style="98" customWidth="1"/>
    <col min="16137" max="16137" width="6.140625" style="98" customWidth="1"/>
    <col min="16138" max="16138" width="6.28515625" style="98" customWidth="1"/>
    <col min="16139" max="16139" width="5.5703125" style="98" customWidth="1"/>
    <col min="16140" max="16384" width="9.140625" style="98"/>
  </cols>
  <sheetData>
    <row r="1" spans="1:11" s="81" customFormat="1" ht="12.75" customHeight="1" x14ac:dyDescent="0.2">
      <c r="A1" s="287" t="s">
        <v>142</v>
      </c>
      <c r="B1" s="166"/>
      <c r="C1" s="83"/>
      <c r="D1" s="166"/>
      <c r="E1" s="166"/>
      <c r="F1" s="166"/>
      <c r="G1" s="167"/>
      <c r="H1" s="166"/>
      <c r="I1" s="166"/>
      <c r="J1" s="166"/>
      <c r="K1" s="216" t="s">
        <v>141</v>
      </c>
    </row>
    <row r="2" spans="1:11" s="81" customFormat="1" ht="12.75" customHeight="1" x14ac:dyDescent="0.2">
      <c r="A2" s="243" t="s">
        <v>93</v>
      </c>
      <c r="B2" s="243"/>
      <c r="C2" s="243"/>
      <c r="D2" s="243"/>
      <c r="E2" s="243"/>
      <c r="F2" s="243"/>
      <c r="G2" s="243"/>
      <c r="H2" s="268"/>
      <c r="I2" s="268"/>
      <c r="J2" s="268"/>
      <c r="K2" s="268"/>
    </row>
    <row r="3" spans="1:11" s="81" customFormat="1" ht="13.5" thickBot="1" x14ac:dyDescent="0.25">
      <c r="A3" s="244" t="s">
        <v>134</v>
      </c>
      <c r="B3" s="244"/>
      <c r="C3" s="244"/>
      <c r="D3" s="244"/>
      <c r="E3" s="244"/>
      <c r="F3" s="244"/>
      <c r="G3" s="244"/>
      <c r="H3" s="268"/>
      <c r="I3" s="268"/>
      <c r="J3" s="268"/>
      <c r="K3" s="268"/>
    </row>
    <row r="4" spans="1:11" s="81" customFormat="1" ht="12.75" customHeight="1" x14ac:dyDescent="0.2">
      <c r="A4" s="245" t="s">
        <v>91</v>
      </c>
      <c r="B4" s="269" t="s">
        <v>102</v>
      </c>
      <c r="C4" s="272" t="s">
        <v>90</v>
      </c>
      <c r="D4" s="273" t="s">
        <v>89</v>
      </c>
      <c r="E4" s="273"/>
      <c r="F4" s="273"/>
      <c r="G4" s="275" t="s">
        <v>88</v>
      </c>
      <c r="H4" s="273" t="s">
        <v>87</v>
      </c>
      <c r="I4" s="273"/>
      <c r="J4" s="273"/>
      <c r="K4" s="277" t="s">
        <v>135</v>
      </c>
    </row>
    <row r="5" spans="1:11" s="81" customFormat="1" ht="12.75" customHeight="1" x14ac:dyDescent="0.2">
      <c r="A5" s="246"/>
      <c r="B5" s="270"/>
      <c r="C5" s="270"/>
      <c r="D5" s="274"/>
      <c r="E5" s="274"/>
      <c r="F5" s="274"/>
      <c r="G5" s="276"/>
      <c r="H5" s="274"/>
      <c r="I5" s="274"/>
      <c r="J5" s="274"/>
      <c r="K5" s="278"/>
    </row>
    <row r="6" spans="1:11" s="81" customFormat="1" ht="12.75" customHeight="1" x14ac:dyDescent="0.2">
      <c r="A6" s="246"/>
      <c r="B6" s="270"/>
      <c r="C6" s="270"/>
      <c r="D6" s="274"/>
      <c r="E6" s="274"/>
      <c r="F6" s="274"/>
      <c r="G6" s="276"/>
      <c r="H6" s="274"/>
      <c r="I6" s="274"/>
      <c r="J6" s="274"/>
      <c r="K6" s="278"/>
    </row>
    <row r="7" spans="1:11" s="81" customFormat="1" ht="39" customHeight="1" x14ac:dyDescent="0.2">
      <c r="A7" s="246"/>
      <c r="B7" s="270"/>
      <c r="C7" s="270"/>
      <c r="D7" s="274" t="s">
        <v>85</v>
      </c>
      <c r="E7" s="274" t="s">
        <v>83</v>
      </c>
      <c r="F7" s="274" t="s">
        <v>82</v>
      </c>
      <c r="G7" s="276"/>
      <c r="H7" s="274" t="s">
        <v>84</v>
      </c>
      <c r="I7" s="274" t="s">
        <v>83</v>
      </c>
      <c r="J7" s="274" t="s">
        <v>82</v>
      </c>
      <c r="K7" s="278"/>
    </row>
    <row r="8" spans="1:11" s="81" customFormat="1" ht="12" customHeight="1" thickBot="1" x14ac:dyDescent="0.25">
      <c r="A8" s="247"/>
      <c r="B8" s="271"/>
      <c r="C8" s="271"/>
      <c r="D8" s="279"/>
      <c r="E8" s="279"/>
      <c r="F8" s="279"/>
      <c r="G8" s="168" t="s">
        <v>81</v>
      </c>
      <c r="H8" s="279"/>
      <c r="I8" s="279"/>
      <c r="J8" s="279"/>
      <c r="K8" s="169" t="s">
        <v>81</v>
      </c>
    </row>
    <row r="9" spans="1:11" ht="12.75" customHeight="1" x14ac:dyDescent="0.25">
      <c r="A9" s="170" t="s">
        <v>80</v>
      </c>
      <c r="B9" s="171">
        <v>1</v>
      </c>
      <c r="C9" s="171">
        <v>431060</v>
      </c>
      <c r="D9" s="171">
        <v>1</v>
      </c>
      <c r="E9" s="171">
        <v>0</v>
      </c>
      <c r="F9" s="171">
        <v>1</v>
      </c>
      <c r="G9" s="172">
        <v>100</v>
      </c>
      <c r="H9" s="171">
        <v>430758</v>
      </c>
      <c r="I9" s="171">
        <v>126</v>
      </c>
      <c r="J9" s="171">
        <v>430884</v>
      </c>
      <c r="K9" s="173">
        <v>99.959170417111309</v>
      </c>
    </row>
    <row r="10" spans="1:11" ht="12.75" customHeight="1" x14ac:dyDescent="0.25">
      <c r="A10" s="174" t="s">
        <v>79</v>
      </c>
      <c r="B10" s="101">
        <v>26</v>
      </c>
      <c r="C10" s="101">
        <v>73588</v>
      </c>
      <c r="D10" s="101">
        <v>20</v>
      </c>
      <c r="E10" s="101">
        <v>4</v>
      </c>
      <c r="F10" s="101">
        <v>24</v>
      </c>
      <c r="G10" s="172">
        <v>92.307692307692307</v>
      </c>
      <c r="H10" s="101">
        <v>57243</v>
      </c>
      <c r="I10" s="101">
        <v>11545</v>
      </c>
      <c r="J10" s="101">
        <v>68788</v>
      </c>
      <c r="K10" s="175">
        <v>93.477197369136263</v>
      </c>
    </row>
    <row r="11" spans="1:11" ht="12.75" customHeight="1" x14ac:dyDescent="0.25">
      <c r="A11" s="174" t="s">
        <v>78</v>
      </c>
      <c r="B11" s="101">
        <v>17</v>
      </c>
      <c r="C11" s="101">
        <v>64179</v>
      </c>
      <c r="D11" s="101">
        <v>16</v>
      </c>
      <c r="E11" s="101">
        <v>1</v>
      </c>
      <c r="F11" s="101">
        <v>17</v>
      </c>
      <c r="G11" s="172">
        <v>100</v>
      </c>
      <c r="H11" s="101">
        <v>60354</v>
      </c>
      <c r="I11" s="101">
        <v>1986</v>
      </c>
      <c r="J11" s="101">
        <v>62340</v>
      </c>
      <c r="K11" s="175">
        <v>97.1345767307063</v>
      </c>
    </row>
    <row r="12" spans="1:11" ht="12.75" customHeight="1" x14ac:dyDescent="0.25">
      <c r="A12" s="174" t="s">
        <v>77</v>
      </c>
      <c r="B12" s="101">
        <v>29</v>
      </c>
      <c r="C12" s="101">
        <v>86365</v>
      </c>
      <c r="D12" s="101">
        <v>23</v>
      </c>
      <c r="E12" s="101">
        <v>5</v>
      </c>
      <c r="F12" s="101">
        <v>28</v>
      </c>
      <c r="G12" s="172">
        <v>96.551724137931032</v>
      </c>
      <c r="H12" s="101">
        <v>73528</v>
      </c>
      <c r="I12" s="101">
        <v>8855</v>
      </c>
      <c r="J12" s="101">
        <v>82383</v>
      </c>
      <c r="K12" s="175">
        <v>95.389335957853291</v>
      </c>
    </row>
    <row r="13" spans="1:11" ht="12.75" customHeight="1" thickBot="1" x14ac:dyDescent="0.3">
      <c r="A13" s="176"/>
      <c r="B13" s="177"/>
      <c r="C13" s="177"/>
      <c r="D13" s="177"/>
      <c r="E13" s="177"/>
      <c r="F13" s="177"/>
      <c r="G13" s="172"/>
      <c r="H13" s="177"/>
      <c r="I13" s="177"/>
      <c r="J13" s="177"/>
      <c r="K13" s="178"/>
    </row>
    <row r="14" spans="1:11" ht="12.75" customHeight="1" thickBot="1" x14ac:dyDescent="0.3">
      <c r="A14" s="179" t="s">
        <v>76</v>
      </c>
      <c r="B14" s="180">
        <v>73</v>
      </c>
      <c r="C14" s="181">
        <v>655192</v>
      </c>
      <c r="D14" s="180">
        <v>60</v>
      </c>
      <c r="E14" s="180">
        <v>10</v>
      </c>
      <c r="F14" s="180">
        <v>70</v>
      </c>
      <c r="G14" s="182">
        <v>95.890410958904098</v>
      </c>
      <c r="H14" s="181">
        <v>621883</v>
      </c>
      <c r="I14" s="181">
        <v>22512</v>
      </c>
      <c r="J14" s="181">
        <v>644395</v>
      </c>
      <c r="K14" s="183">
        <v>98.352086106057456</v>
      </c>
    </row>
    <row r="15" spans="1:11" ht="12.75" customHeight="1" x14ac:dyDescent="0.25">
      <c r="A15" s="184"/>
      <c r="B15" s="185"/>
      <c r="C15" s="171"/>
      <c r="D15" s="185"/>
      <c r="E15" s="185"/>
      <c r="F15" s="185"/>
      <c r="G15" s="172"/>
      <c r="H15" s="171"/>
      <c r="I15" s="171"/>
      <c r="J15" s="171"/>
      <c r="K15" s="173"/>
    </row>
    <row r="16" spans="1:11" ht="12.75" customHeight="1" x14ac:dyDescent="0.25">
      <c r="A16" s="174" t="s">
        <v>75</v>
      </c>
      <c r="B16" s="101">
        <v>67</v>
      </c>
      <c r="C16" s="101">
        <v>121395</v>
      </c>
      <c r="D16" s="101">
        <v>56</v>
      </c>
      <c r="E16" s="101">
        <v>3</v>
      </c>
      <c r="F16" s="101">
        <v>59</v>
      </c>
      <c r="G16" s="172">
        <v>88.059701492537314</v>
      </c>
      <c r="H16" s="101">
        <v>96595</v>
      </c>
      <c r="I16" s="101">
        <v>3115</v>
      </c>
      <c r="J16" s="101">
        <v>99710</v>
      </c>
      <c r="K16" s="175">
        <v>82.136826063676423</v>
      </c>
    </row>
    <row r="17" spans="1:11" ht="12.75" customHeight="1" x14ac:dyDescent="0.25">
      <c r="A17" s="174" t="s">
        <v>74</v>
      </c>
      <c r="B17" s="101">
        <v>36</v>
      </c>
      <c r="C17" s="101">
        <v>93996</v>
      </c>
      <c r="D17" s="101">
        <v>31</v>
      </c>
      <c r="E17" s="101">
        <v>5</v>
      </c>
      <c r="F17" s="101">
        <v>36</v>
      </c>
      <c r="G17" s="172">
        <v>100</v>
      </c>
      <c r="H17" s="101">
        <v>85040</v>
      </c>
      <c r="I17" s="101">
        <v>5445</v>
      </c>
      <c r="J17" s="101">
        <v>90485</v>
      </c>
      <c r="K17" s="175">
        <v>96.264734669560397</v>
      </c>
    </row>
    <row r="18" spans="1:11" ht="12.75" customHeight="1" x14ac:dyDescent="0.25">
      <c r="A18" s="174" t="s">
        <v>73</v>
      </c>
      <c r="B18" s="101">
        <v>24</v>
      </c>
      <c r="C18" s="101">
        <v>45166</v>
      </c>
      <c r="D18" s="101">
        <v>11</v>
      </c>
      <c r="E18" s="101">
        <v>12</v>
      </c>
      <c r="F18" s="101">
        <v>23</v>
      </c>
      <c r="G18" s="172">
        <v>95.833333333333343</v>
      </c>
      <c r="H18" s="101">
        <v>32950</v>
      </c>
      <c r="I18" s="101">
        <v>9247</v>
      </c>
      <c r="J18" s="101">
        <v>42197</v>
      </c>
      <c r="K18" s="175">
        <v>93.426471239427883</v>
      </c>
    </row>
    <row r="19" spans="1:11" ht="12.75" customHeight="1" x14ac:dyDescent="0.25">
      <c r="A19" s="174" t="s">
        <v>72</v>
      </c>
      <c r="B19" s="101">
        <v>27</v>
      </c>
      <c r="C19" s="101">
        <v>62859</v>
      </c>
      <c r="D19" s="101">
        <v>20</v>
      </c>
      <c r="E19" s="101">
        <v>5</v>
      </c>
      <c r="F19" s="101">
        <v>25</v>
      </c>
      <c r="G19" s="172">
        <v>92.592592592592595</v>
      </c>
      <c r="H19" s="101">
        <v>55320</v>
      </c>
      <c r="I19" s="101">
        <v>3003</v>
      </c>
      <c r="J19" s="101">
        <v>58323</v>
      </c>
      <c r="K19" s="175">
        <v>92.783849568080939</v>
      </c>
    </row>
    <row r="20" spans="1:11" ht="12.75" customHeight="1" x14ac:dyDescent="0.25">
      <c r="A20" s="174" t="s">
        <v>71</v>
      </c>
      <c r="B20" s="101">
        <v>31</v>
      </c>
      <c r="C20" s="101">
        <v>60509</v>
      </c>
      <c r="D20" s="101">
        <v>27</v>
      </c>
      <c r="E20" s="101">
        <v>0</v>
      </c>
      <c r="F20" s="101">
        <v>27</v>
      </c>
      <c r="G20" s="172">
        <v>87.096774193548384</v>
      </c>
      <c r="H20" s="101">
        <v>54465</v>
      </c>
      <c r="I20" s="101">
        <v>1</v>
      </c>
      <c r="J20" s="101">
        <v>54466</v>
      </c>
      <c r="K20" s="175">
        <v>90.013055909038314</v>
      </c>
    </row>
    <row r="21" spans="1:11" ht="12.75" customHeight="1" x14ac:dyDescent="0.25">
      <c r="A21" s="174" t="s">
        <v>70</v>
      </c>
      <c r="B21" s="101">
        <v>21</v>
      </c>
      <c r="C21" s="101">
        <v>47080</v>
      </c>
      <c r="D21" s="101">
        <v>14</v>
      </c>
      <c r="E21" s="101">
        <v>2</v>
      </c>
      <c r="F21" s="101">
        <v>16</v>
      </c>
      <c r="G21" s="172">
        <v>76.19047619047619</v>
      </c>
      <c r="H21" s="101">
        <v>40431</v>
      </c>
      <c r="I21" s="101">
        <v>905</v>
      </c>
      <c r="J21" s="101">
        <v>41336</v>
      </c>
      <c r="K21" s="175">
        <v>87.799490229396767</v>
      </c>
    </row>
    <row r="22" spans="1:11" ht="12.75" customHeight="1" x14ac:dyDescent="0.25">
      <c r="A22" s="174" t="s">
        <v>69</v>
      </c>
      <c r="B22" s="101">
        <v>45</v>
      </c>
      <c r="C22" s="101">
        <v>131901</v>
      </c>
      <c r="D22" s="101">
        <v>34</v>
      </c>
      <c r="E22" s="101">
        <v>9</v>
      </c>
      <c r="F22" s="101">
        <v>43</v>
      </c>
      <c r="G22" s="172">
        <v>95.555555555555557</v>
      </c>
      <c r="H22" s="101">
        <v>107563</v>
      </c>
      <c r="I22" s="101">
        <v>10836</v>
      </c>
      <c r="J22" s="101">
        <v>118399</v>
      </c>
      <c r="K22" s="175">
        <v>89.763534772291337</v>
      </c>
    </row>
    <row r="23" spans="1:11" ht="12.75" customHeight="1" thickBot="1" x14ac:dyDescent="0.3">
      <c r="A23" s="176"/>
      <c r="B23" s="177"/>
      <c r="C23" s="177"/>
      <c r="D23" s="177"/>
      <c r="E23" s="177"/>
      <c r="F23" s="177"/>
      <c r="G23" s="172"/>
      <c r="H23" s="177">
        <v>0</v>
      </c>
      <c r="I23" s="177"/>
      <c r="J23" s="177"/>
      <c r="K23" s="178"/>
    </row>
    <row r="24" spans="1:11" ht="12.75" customHeight="1" thickBot="1" x14ac:dyDescent="0.3">
      <c r="A24" s="179" t="s">
        <v>68</v>
      </c>
      <c r="B24" s="180">
        <v>251</v>
      </c>
      <c r="C24" s="181">
        <v>562906</v>
      </c>
      <c r="D24" s="180">
        <v>193</v>
      </c>
      <c r="E24" s="180">
        <v>36</v>
      </c>
      <c r="F24" s="180">
        <v>229</v>
      </c>
      <c r="G24" s="182">
        <v>91.235059760956176</v>
      </c>
      <c r="H24" s="181">
        <v>472364</v>
      </c>
      <c r="I24" s="181">
        <v>32552</v>
      </c>
      <c r="J24" s="181">
        <v>504916</v>
      </c>
      <c r="K24" s="183">
        <v>89.698102347461202</v>
      </c>
    </row>
    <row r="25" spans="1:11" ht="12.75" customHeight="1" x14ac:dyDescent="0.25">
      <c r="A25" s="184"/>
      <c r="B25" s="185"/>
      <c r="C25" s="171"/>
      <c r="D25" s="185"/>
      <c r="E25" s="185"/>
      <c r="F25" s="185"/>
      <c r="G25" s="172"/>
      <c r="H25" s="171"/>
      <c r="I25" s="171"/>
      <c r="J25" s="171"/>
      <c r="K25" s="173"/>
    </row>
    <row r="26" spans="1:11" ht="12.75" customHeight="1" x14ac:dyDescent="0.25">
      <c r="A26" s="174" t="s">
        <v>67</v>
      </c>
      <c r="B26" s="101">
        <v>43</v>
      </c>
      <c r="C26" s="101">
        <v>36432</v>
      </c>
      <c r="D26" s="101">
        <v>31</v>
      </c>
      <c r="E26" s="101">
        <v>3</v>
      </c>
      <c r="F26" s="101">
        <v>34</v>
      </c>
      <c r="G26" s="172">
        <v>79.069767441860463</v>
      </c>
      <c r="H26" s="101">
        <v>31916</v>
      </c>
      <c r="I26" s="101">
        <v>1152</v>
      </c>
      <c r="J26" s="101">
        <v>33068</v>
      </c>
      <c r="K26" s="175">
        <v>90.766359244620105</v>
      </c>
    </row>
    <row r="27" spans="1:11" ht="12.75" customHeight="1" x14ac:dyDescent="0.25">
      <c r="A27" s="174" t="s">
        <v>66</v>
      </c>
      <c r="B27" s="101">
        <v>21</v>
      </c>
      <c r="C27" s="101">
        <v>59403</v>
      </c>
      <c r="D27" s="101">
        <v>14</v>
      </c>
      <c r="E27" s="101">
        <v>4</v>
      </c>
      <c r="F27" s="101">
        <v>18</v>
      </c>
      <c r="G27" s="172">
        <v>85.714285714285708</v>
      </c>
      <c r="H27" s="101">
        <v>51192</v>
      </c>
      <c r="I27" s="101">
        <v>2087</v>
      </c>
      <c r="J27" s="101">
        <v>53279</v>
      </c>
      <c r="K27" s="175">
        <v>89.690756359106445</v>
      </c>
    </row>
    <row r="28" spans="1:11" ht="12.75" customHeight="1" x14ac:dyDescent="0.25">
      <c r="A28" s="174" t="s">
        <v>65</v>
      </c>
      <c r="B28" s="101">
        <v>17</v>
      </c>
      <c r="C28" s="101">
        <v>26539</v>
      </c>
      <c r="D28" s="101">
        <v>13</v>
      </c>
      <c r="E28" s="101">
        <v>3</v>
      </c>
      <c r="F28" s="101">
        <v>16</v>
      </c>
      <c r="G28" s="172">
        <v>94.117647058823522</v>
      </c>
      <c r="H28" s="101">
        <v>21264</v>
      </c>
      <c r="I28" s="101">
        <v>1779</v>
      </c>
      <c r="J28" s="101">
        <v>23043</v>
      </c>
      <c r="K28" s="175">
        <v>86.826933946267758</v>
      </c>
    </row>
    <row r="29" spans="1:11" ht="12.75" customHeight="1" x14ac:dyDescent="0.2">
      <c r="A29" s="186" t="s">
        <v>64</v>
      </c>
      <c r="B29" s="101">
        <v>34</v>
      </c>
      <c r="C29" s="101">
        <v>62528</v>
      </c>
      <c r="D29" s="101">
        <v>22</v>
      </c>
      <c r="E29" s="101">
        <v>10</v>
      </c>
      <c r="F29" s="101">
        <v>32</v>
      </c>
      <c r="G29" s="172">
        <v>94.117647058823522</v>
      </c>
      <c r="H29" s="101">
        <v>44489</v>
      </c>
      <c r="I29" s="101">
        <v>6619</v>
      </c>
      <c r="J29" s="101">
        <v>51108</v>
      </c>
      <c r="K29" s="175">
        <v>81.736182190378713</v>
      </c>
    </row>
    <row r="30" spans="1:11" ht="12.75" customHeight="1" x14ac:dyDescent="0.25">
      <c r="A30" s="174" t="s">
        <v>63</v>
      </c>
      <c r="B30" s="101">
        <v>23</v>
      </c>
      <c r="C30" s="101">
        <v>45706</v>
      </c>
      <c r="D30" s="101">
        <v>21</v>
      </c>
      <c r="E30" s="101">
        <v>1</v>
      </c>
      <c r="F30" s="101">
        <v>22</v>
      </c>
      <c r="G30" s="172">
        <v>95.652173913043484</v>
      </c>
      <c r="H30" s="101">
        <v>43933</v>
      </c>
      <c r="I30" s="101">
        <v>900</v>
      </c>
      <c r="J30" s="101">
        <v>44833</v>
      </c>
      <c r="K30" s="175">
        <v>98.089966306393023</v>
      </c>
    </row>
    <row r="31" spans="1:11" ht="12.75" customHeight="1" x14ac:dyDescent="0.25">
      <c r="A31" s="174" t="s">
        <v>62</v>
      </c>
      <c r="B31" s="101">
        <v>28</v>
      </c>
      <c r="C31" s="101">
        <v>62590</v>
      </c>
      <c r="D31" s="101">
        <v>16</v>
      </c>
      <c r="E31" s="101">
        <v>2</v>
      </c>
      <c r="F31" s="101">
        <v>18</v>
      </c>
      <c r="G31" s="172">
        <v>64.285714285714292</v>
      </c>
      <c r="H31" s="101">
        <v>52027</v>
      </c>
      <c r="I31" s="101">
        <v>767</v>
      </c>
      <c r="J31" s="101">
        <v>52794</v>
      </c>
      <c r="K31" s="175">
        <v>84.348937529956856</v>
      </c>
    </row>
    <row r="32" spans="1:11" ht="12.75" customHeight="1" x14ac:dyDescent="0.25">
      <c r="A32" s="174" t="s">
        <v>61</v>
      </c>
      <c r="B32" s="101">
        <v>52</v>
      </c>
      <c r="C32" s="101">
        <v>134516</v>
      </c>
      <c r="D32" s="101">
        <v>50</v>
      </c>
      <c r="E32" s="101">
        <v>1</v>
      </c>
      <c r="F32" s="101">
        <v>51</v>
      </c>
      <c r="G32" s="172">
        <v>98.076923076923066</v>
      </c>
      <c r="H32" s="101">
        <v>132495</v>
      </c>
      <c r="I32" s="101">
        <v>1039</v>
      </c>
      <c r="J32" s="101">
        <v>133534</v>
      </c>
      <c r="K32" s="175">
        <v>99.269975318921169</v>
      </c>
    </row>
    <row r="33" spans="1:11" ht="12.75" customHeight="1" x14ac:dyDescent="0.25">
      <c r="A33" s="174" t="s">
        <v>60</v>
      </c>
      <c r="B33" s="101">
        <v>21</v>
      </c>
      <c r="C33" s="101">
        <v>44343</v>
      </c>
      <c r="D33" s="101">
        <v>13</v>
      </c>
      <c r="E33" s="101">
        <v>4</v>
      </c>
      <c r="F33" s="101">
        <v>17</v>
      </c>
      <c r="G33" s="172">
        <v>80.952380952380949</v>
      </c>
      <c r="H33" s="101">
        <v>33507</v>
      </c>
      <c r="I33" s="101">
        <v>2541</v>
      </c>
      <c r="J33" s="101">
        <v>36048</v>
      </c>
      <c r="K33" s="175">
        <v>81.293552533658072</v>
      </c>
    </row>
    <row r="34" spans="1:11" ht="12.75" customHeight="1" thickBot="1" x14ac:dyDescent="0.3">
      <c r="A34" s="174" t="s">
        <v>59</v>
      </c>
      <c r="B34" s="101">
        <v>37</v>
      </c>
      <c r="C34" s="101">
        <v>114365</v>
      </c>
      <c r="D34" s="101">
        <v>27</v>
      </c>
      <c r="E34" s="101">
        <v>9</v>
      </c>
      <c r="F34" s="101">
        <v>36</v>
      </c>
      <c r="G34" s="172">
        <v>97.297297297297305</v>
      </c>
      <c r="H34" s="101">
        <v>90682</v>
      </c>
      <c r="I34" s="101">
        <v>18556</v>
      </c>
      <c r="J34" s="101">
        <v>109238</v>
      </c>
      <c r="K34" s="175">
        <v>95.516985091592716</v>
      </c>
    </row>
    <row r="35" spans="1:11" ht="12.75" customHeight="1" thickBot="1" x14ac:dyDescent="0.3">
      <c r="A35" s="179" t="s">
        <v>58</v>
      </c>
      <c r="B35" s="180">
        <v>276</v>
      </c>
      <c r="C35" s="181">
        <v>586422</v>
      </c>
      <c r="D35" s="180">
        <v>207</v>
      </c>
      <c r="E35" s="180">
        <v>37</v>
      </c>
      <c r="F35" s="180">
        <v>244</v>
      </c>
      <c r="G35" s="182">
        <v>88.405797101449281</v>
      </c>
      <c r="H35" s="181">
        <v>501505</v>
      </c>
      <c r="I35" s="181">
        <v>35440</v>
      </c>
      <c r="J35" s="181">
        <v>536945</v>
      </c>
      <c r="K35" s="183">
        <v>91.562901801092039</v>
      </c>
    </row>
    <row r="36" spans="1:11" ht="12.75" customHeight="1" x14ac:dyDescent="0.25">
      <c r="A36" s="174" t="s">
        <v>57</v>
      </c>
      <c r="B36" s="101">
        <v>41</v>
      </c>
      <c r="C36" s="101">
        <v>102104</v>
      </c>
      <c r="D36" s="101">
        <v>39</v>
      </c>
      <c r="E36" s="101">
        <v>2</v>
      </c>
      <c r="F36" s="101">
        <v>41</v>
      </c>
      <c r="G36" s="172">
        <v>100</v>
      </c>
      <c r="H36" s="101">
        <v>82817</v>
      </c>
      <c r="I36" s="101">
        <v>6980</v>
      </c>
      <c r="J36" s="101">
        <v>89797</v>
      </c>
      <c r="K36" s="175">
        <v>87.946603463135631</v>
      </c>
    </row>
    <row r="37" spans="1:11" ht="12.75" customHeight="1" x14ac:dyDescent="0.25">
      <c r="A37" s="174" t="s">
        <v>56</v>
      </c>
      <c r="B37" s="101">
        <v>89</v>
      </c>
      <c r="C37" s="101">
        <v>111445</v>
      </c>
      <c r="D37" s="101">
        <v>64</v>
      </c>
      <c r="E37" s="101">
        <v>5</v>
      </c>
      <c r="F37" s="101">
        <v>69</v>
      </c>
      <c r="G37" s="172">
        <v>77.528089887640448</v>
      </c>
      <c r="H37" s="101">
        <v>95610</v>
      </c>
      <c r="I37" s="101">
        <v>1590</v>
      </c>
      <c r="J37" s="101">
        <v>97200</v>
      </c>
      <c r="K37" s="175">
        <v>87.217910179909381</v>
      </c>
    </row>
    <row r="38" spans="1:11" ht="12.75" customHeight="1" x14ac:dyDescent="0.25">
      <c r="A38" s="174" t="s">
        <v>55</v>
      </c>
      <c r="B38" s="101">
        <v>62</v>
      </c>
      <c r="C38" s="101">
        <v>161120</v>
      </c>
      <c r="D38" s="101">
        <v>42</v>
      </c>
      <c r="E38" s="101">
        <v>20</v>
      </c>
      <c r="F38" s="101">
        <v>62</v>
      </c>
      <c r="G38" s="172">
        <v>100</v>
      </c>
      <c r="H38" s="101">
        <v>122050</v>
      </c>
      <c r="I38" s="101">
        <v>27525</v>
      </c>
      <c r="J38" s="101">
        <v>149575</v>
      </c>
      <c r="K38" s="175">
        <v>92.834533267130098</v>
      </c>
    </row>
    <row r="39" spans="1:11" ht="12.75" customHeight="1" x14ac:dyDescent="0.25">
      <c r="A39" s="174" t="s">
        <v>54</v>
      </c>
      <c r="B39" s="101">
        <v>62</v>
      </c>
      <c r="C39" s="101">
        <v>139700</v>
      </c>
      <c r="D39" s="101">
        <v>56</v>
      </c>
      <c r="E39" s="101">
        <v>5</v>
      </c>
      <c r="F39" s="101">
        <v>61</v>
      </c>
      <c r="G39" s="172">
        <v>98.387096774193552</v>
      </c>
      <c r="H39" s="101">
        <v>128685</v>
      </c>
      <c r="I39" s="101">
        <v>2595</v>
      </c>
      <c r="J39" s="101">
        <v>131280</v>
      </c>
      <c r="K39" s="175">
        <v>93.972798854688619</v>
      </c>
    </row>
    <row r="40" spans="1:11" ht="12.75" customHeight="1" x14ac:dyDescent="0.25">
      <c r="A40" s="174" t="s">
        <v>53</v>
      </c>
      <c r="B40" s="101">
        <v>13</v>
      </c>
      <c r="C40" s="101">
        <v>51975</v>
      </c>
      <c r="D40" s="101">
        <v>13</v>
      </c>
      <c r="E40" s="101">
        <v>0</v>
      </c>
      <c r="F40" s="101">
        <v>13</v>
      </c>
      <c r="G40" s="172">
        <v>100</v>
      </c>
      <c r="H40" s="101">
        <v>51257</v>
      </c>
      <c r="I40" s="101">
        <v>0</v>
      </c>
      <c r="J40" s="101">
        <v>51257</v>
      </c>
      <c r="K40" s="175">
        <v>98.618566618566618</v>
      </c>
    </row>
    <row r="41" spans="1:11" ht="12.75" customHeight="1" x14ac:dyDescent="0.25">
      <c r="A41" s="174" t="s">
        <v>52</v>
      </c>
      <c r="B41" s="101">
        <v>54</v>
      </c>
      <c r="C41" s="101">
        <v>70421</v>
      </c>
      <c r="D41" s="101">
        <v>48</v>
      </c>
      <c r="E41" s="101">
        <v>3</v>
      </c>
      <c r="F41" s="101">
        <v>51</v>
      </c>
      <c r="G41" s="172">
        <v>94.444444444444443</v>
      </c>
      <c r="H41" s="101">
        <v>65909</v>
      </c>
      <c r="I41" s="101">
        <v>2310</v>
      </c>
      <c r="J41" s="101">
        <v>68219</v>
      </c>
      <c r="K41" s="175">
        <v>96.873091833401972</v>
      </c>
    </row>
    <row r="42" spans="1:11" ht="12.75" customHeight="1" thickBot="1" x14ac:dyDescent="0.3">
      <c r="A42" s="174" t="s">
        <v>51</v>
      </c>
      <c r="B42" s="101">
        <v>33</v>
      </c>
      <c r="C42" s="101">
        <v>40617</v>
      </c>
      <c r="D42" s="101">
        <v>27</v>
      </c>
      <c r="E42" s="101">
        <v>2</v>
      </c>
      <c r="F42" s="101">
        <v>29</v>
      </c>
      <c r="G42" s="172">
        <v>87.878787878787875</v>
      </c>
      <c r="H42" s="101">
        <v>34043</v>
      </c>
      <c r="I42" s="101">
        <v>1426</v>
      </c>
      <c r="J42" s="101">
        <v>35469</v>
      </c>
      <c r="K42" s="175">
        <v>87.325504099268784</v>
      </c>
    </row>
    <row r="43" spans="1:11" ht="12.75" customHeight="1" thickBot="1" x14ac:dyDescent="0.3">
      <c r="A43" s="179" t="s">
        <v>50</v>
      </c>
      <c r="B43" s="180">
        <v>354</v>
      </c>
      <c r="C43" s="181">
        <v>677382</v>
      </c>
      <c r="D43" s="180">
        <v>289</v>
      </c>
      <c r="E43" s="180">
        <v>37</v>
      </c>
      <c r="F43" s="180">
        <v>326</v>
      </c>
      <c r="G43" s="182">
        <v>92.090395480225979</v>
      </c>
      <c r="H43" s="181">
        <v>580371</v>
      </c>
      <c r="I43" s="181">
        <v>42426</v>
      </c>
      <c r="J43" s="181">
        <v>622797</v>
      </c>
      <c r="K43" s="183">
        <v>91.941769931884821</v>
      </c>
    </row>
    <row r="44" spans="1:11" ht="12.75" customHeight="1" x14ac:dyDescent="0.25">
      <c r="A44" s="184"/>
      <c r="B44" s="101"/>
      <c r="C44" s="171"/>
      <c r="D44" s="101"/>
      <c r="E44" s="101"/>
      <c r="F44" s="101"/>
      <c r="G44" s="172"/>
      <c r="H44" s="171"/>
      <c r="I44" s="171"/>
      <c r="J44" s="171"/>
      <c r="K44" s="173"/>
    </row>
    <row r="45" spans="1:11" ht="12.75" customHeight="1" x14ac:dyDescent="0.25">
      <c r="A45" s="174" t="s">
        <v>49</v>
      </c>
      <c r="B45" s="101">
        <v>12</v>
      </c>
      <c r="C45" s="101">
        <v>30833</v>
      </c>
      <c r="D45" s="101">
        <v>10</v>
      </c>
      <c r="E45" s="101">
        <v>2</v>
      </c>
      <c r="F45" s="101">
        <v>12</v>
      </c>
      <c r="G45" s="172">
        <v>100</v>
      </c>
      <c r="H45" s="101">
        <v>19478</v>
      </c>
      <c r="I45" s="101">
        <v>1398</v>
      </c>
      <c r="J45" s="101">
        <v>20876</v>
      </c>
      <c r="K45" s="175">
        <v>67.706677910031459</v>
      </c>
    </row>
    <row r="46" spans="1:11" ht="12.75" customHeight="1" x14ac:dyDescent="0.25">
      <c r="A46" s="174" t="s">
        <v>48</v>
      </c>
      <c r="B46" s="101">
        <v>23</v>
      </c>
      <c r="C46" s="101">
        <v>90307</v>
      </c>
      <c r="D46" s="101">
        <v>19</v>
      </c>
      <c r="E46" s="101">
        <v>4</v>
      </c>
      <c r="F46" s="101">
        <v>23</v>
      </c>
      <c r="G46" s="172">
        <v>100</v>
      </c>
      <c r="H46" s="101">
        <v>65104</v>
      </c>
      <c r="I46" s="101">
        <v>5144</v>
      </c>
      <c r="J46" s="101">
        <v>70248</v>
      </c>
      <c r="K46" s="175">
        <v>77.787989856821724</v>
      </c>
    </row>
    <row r="47" spans="1:11" ht="12.75" customHeight="1" x14ac:dyDescent="0.25">
      <c r="A47" s="174" t="s">
        <v>47</v>
      </c>
      <c r="B47" s="101">
        <v>24</v>
      </c>
      <c r="C47" s="101">
        <v>39491</v>
      </c>
      <c r="D47" s="101">
        <v>23</v>
      </c>
      <c r="E47" s="101">
        <v>1</v>
      </c>
      <c r="F47" s="101">
        <v>24</v>
      </c>
      <c r="G47" s="172">
        <v>100</v>
      </c>
      <c r="H47" s="101">
        <v>36394</v>
      </c>
      <c r="I47" s="101">
        <v>804</v>
      </c>
      <c r="J47" s="101">
        <v>37198</v>
      </c>
      <c r="K47" s="175">
        <v>94.193613734775013</v>
      </c>
    </row>
    <row r="48" spans="1:11" ht="12.75" customHeight="1" x14ac:dyDescent="0.25">
      <c r="A48" s="174" t="s">
        <v>46</v>
      </c>
      <c r="B48" s="101">
        <v>14</v>
      </c>
      <c r="C48" s="101">
        <v>32946</v>
      </c>
      <c r="D48" s="101">
        <v>8</v>
      </c>
      <c r="E48" s="101">
        <v>6</v>
      </c>
      <c r="F48" s="101">
        <v>14</v>
      </c>
      <c r="G48" s="172">
        <v>100</v>
      </c>
      <c r="H48" s="101">
        <v>20491</v>
      </c>
      <c r="I48" s="101">
        <v>7981</v>
      </c>
      <c r="J48" s="101">
        <v>28472</v>
      </c>
      <c r="K48" s="175">
        <v>86.420202756025006</v>
      </c>
    </row>
    <row r="49" spans="1:11" ht="12.75" customHeight="1" x14ac:dyDescent="0.25">
      <c r="A49" s="174" t="s">
        <v>45</v>
      </c>
      <c r="B49" s="101">
        <v>56</v>
      </c>
      <c r="C49" s="101">
        <v>72301</v>
      </c>
      <c r="D49" s="101">
        <v>47</v>
      </c>
      <c r="E49" s="101">
        <v>6</v>
      </c>
      <c r="F49" s="101">
        <v>53</v>
      </c>
      <c r="G49" s="172">
        <v>94.642857142857139</v>
      </c>
      <c r="H49" s="101">
        <v>67936</v>
      </c>
      <c r="I49" s="101">
        <v>3392</v>
      </c>
      <c r="J49" s="101">
        <v>71328</v>
      </c>
      <c r="K49" s="175">
        <v>98.654237147480671</v>
      </c>
    </row>
    <row r="50" spans="1:11" ht="12.75" customHeight="1" x14ac:dyDescent="0.25">
      <c r="A50" s="174" t="s">
        <v>44</v>
      </c>
      <c r="B50" s="101">
        <v>43</v>
      </c>
      <c r="C50" s="101">
        <v>96549</v>
      </c>
      <c r="D50" s="101">
        <v>42</v>
      </c>
      <c r="E50" s="101">
        <v>1</v>
      </c>
      <c r="F50" s="101">
        <v>43</v>
      </c>
      <c r="G50" s="172">
        <v>100</v>
      </c>
      <c r="H50" s="101">
        <v>96402</v>
      </c>
      <c r="I50" s="101">
        <v>136</v>
      </c>
      <c r="J50" s="101">
        <v>96538</v>
      </c>
      <c r="K50" s="175">
        <v>99.988606821406748</v>
      </c>
    </row>
    <row r="51" spans="1:11" ht="12.75" customHeight="1" x14ac:dyDescent="0.25">
      <c r="A51" s="174" t="s">
        <v>43</v>
      </c>
      <c r="B51" s="101">
        <v>24</v>
      </c>
      <c r="C51" s="101">
        <v>62256</v>
      </c>
      <c r="D51" s="101">
        <v>18</v>
      </c>
      <c r="E51" s="101">
        <v>6</v>
      </c>
      <c r="F51" s="101">
        <v>24</v>
      </c>
      <c r="G51" s="172">
        <v>100</v>
      </c>
      <c r="H51" s="101">
        <v>37321</v>
      </c>
      <c r="I51" s="101">
        <v>14497</v>
      </c>
      <c r="J51" s="101">
        <v>51818</v>
      </c>
      <c r="K51" s="175">
        <v>83.233744538679005</v>
      </c>
    </row>
    <row r="52" spans="1:11" ht="12.75" customHeight="1" x14ac:dyDescent="0.25">
      <c r="A52" s="174" t="s">
        <v>42</v>
      </c>
      <c r="B52" s="101">
        <v>25</v>
      </c>
      <c r="C52" s="101">
        <v>56728</v>
      </c>
      <c r="D52" s="101">
        <v>22</v>
      </c>
      <c r="E52" s="101">
        <v>3</v>
      </c>
      <c r="F52" s="101">
        <v>25</v>
      </c>
      <c r="G52" s="172">
        <v>100</v>
      </c>
      <c r="H52" s="101">
        <v>52140</v>
      </c>
      <c r="I52" s="101">
        <v>2910</v>
      </c>
      <c r="J52" s="101">
        <v>55050</v>
      </c>
      <c r="K52" s="175">
        <v>97.042025102242278</v>
      </c>
    </row>
    <row r="53" spans="1:11" ht="12.75" customHeight="1" x14ac:dyDescent="0.25">
      <c r="A53" s="174" t="s">
        <v>41</v>
      </c>
      <c r="B53" s="101">
        <v>26</v>
      </c>
      <c r="C53" s="101">
        <v>15919</v>
      </c>
      <c r="D53" s="101">
        <v>25</v>
      </c>
      <c r="E53" s="101">
        <v>1</v>
      </c>
      <c r="F53" s="101">
        <v>26</v>
      </c>
      <c r="G53" s="172">
        <v>100</v>
      </c>
      <c r="H53" s="101">
        <v>15839</v>
      </c>
      <c r="I53" s="101">
        <v>80</v>
      </c>
      <c r="J53" s="101">
        <v>15919</v>
      </c>
      <c r="K53" s="175">
        <v>100</v>
      </c>
    </row>
    <row r="54" spans="1:11" ht="12.75" customHeight="1" x14ac:dyDescent="0.25">
      <c r="A54" s="174" t="s">
        <v>40</v>
      </c>
      <c r="B54" s="101">
        <v>15</v>
      </c>
      <c r="C54" s="101">
        <v>36116</v>
      </c>
      <c r="D54" s="101">
        <v>15</v>
      </c>
      <c r="E54" s="101">
        <v>0</v>
      </c>
      <c r="F54" s="101">
        <v>15</v>
      </c>
      <c r="G54" s="172">
        <v>100</v>
      </c>
      <c r="H54" s="101">
        <v>35172</v>
      </c>
      <c r="I54" s="101">
        <v>0</v>
      </c>
      <c r="J54" s="101">
        <v>35172</v>
      </c>
      <c r="K54" s="175">
        <v>97.386200022150845</v>
      </c>
    </row>
    <row r="55" spans="1:11" ht="12.75" customHeight="1" thickBot="1" x14ac:dyDescent="0.3">
      <c r="A55" s="174" t="s">
        <v>39</v>
      </c>
      <c r="B55" s="101">
        <v>53</v>
      </c>
      <c r="C55" s="101">
        <v>157444</v>
      </c>
      <c r="D55" s="101">
        <v>45</v>
      </c>
      <c r="E55" s="101">
        <v>6</v>
      </c>
      <c r="F55" s="101">
        <v>51</v>
      </c>
      <c r="G55" s="172">
        <v>96.226415094339629</v>
      </c>
      <c r="H55" s="101">
        <v>140928</v>
      </c>
      <c r="I55" s="101">
        <v>8174</v>
      </c>
      <c r="J55" s="101">
        <v>149102</v>
      </c>
      <c r="K55" s="175">
        <v>94.701608190848802</v>
      </c>
    </row>
    <row r="56" spans="1:11" ht="12.75" customHeight="1" thickBot="1" x14ac:dyDescent="0.3">
      <c r="A56" s="179" t="s">
        <v>38</v>
      </c>
      <c r="B56" s="180">
        <v>315</v>
      </c>
      <c r="C56" s="181">
        <v>690890</v>
      </c>
      <c r="D56" s="180">
        <v>274</v>
      </c>
      <c r="E56" s="180">
        <v>36</v>
      </c>
      <c r="F56" s="180">
        <v>310</v>
      </c>
      <c r="G56" s="182">
        <v>98.412698412698404</v>
      </c>
      <c r="H56" s="181">
        <v>587205</v>
      </c>
      <c r="I56" s="181">
        <v>44516</v>
      </c>
      <c r="J56" s="181">
        <v>631721</v>
      </c>
      <c r="K56" s="183">
        <v>91.435829147910667</v>
      </c>
    </row>
    <row r="57" spans="1:11" ht="12.75" customHeight="1" x14ac:dyDescent="0.25">
      <c r="A57" s="184"/>
      <c r="B57" s="101"/>
      <c r="C57" s="171"/>
      <c r="D57" s="171"/>
      <c r="E57" s="171"/>
      <c r="F57" s="171"/>
      <c r="G57" s="172"/>
      <c r="H57" s="171"/>
      <c r="I57" s="171"/>
      <c r="J57" s="171"/>
      <c r="K57" s="187"/>
    </row>
    <row r="58" spans="1:11" ht="12.75" customHeight="1" x14ac:dyDescent="0.25">
      <c r="A58" s="174" t="s">
        <v>37</v>
      </c>
      <c r="B58" s="101">
        <v>42</v>
      </c>
      <c r="C58" s="101">
        <v>110925</v>
      </c>
      <c r="D58" s="91">
        <v>42</v>
      </c>
      <c r="E58" s="91">
        <v>0</v>
      </c>
      <c r="F58" s="91">
        <v>42</v>
      </c>
      <c r="G58" s="172">
        <v>100</v>
      </c>
      <c r="H58" s="101">
        <v>110510</v>
      </c>
      <c r="I58" s="101">
        <v>0</v>
      </c>
      <c r="J58" s="101">
        <v>110510</v>
      </c>
      <c r="K58" s="175">
        <v>99.625873337840886</v>
      </c>
    </row>
    <row r="59" spans="1:11" ht="12.75" customHeight="1" x14ac:dyDescent="0.25">
      <c r="A59" s="174" t="s">
        <v>36</v>
      </c>
      <c r="B59" s="101">
        <v>15</v>
      </c>
      <c r="C59" s="101">
        <v>16136</v>
      </c>
      <c r="D59" s="91">
        <v>9</v>
      </c>
      <c r="E59" s="91">
        <v>4</v>
      </c>
      <c r="F59" s="91">
        <v>13</v>
      </c>
      <c r="G59" s="172">
        <v>86.666666666666671</v>
      </c>
      <c r="H59" s="101">
        <v>13721</v>
      </c>
      <c r="I59" s="101">
        <v>1791</v>
      </c>
      <c r="J59" s="101">
        <v>15512</v>
      </c>
      <c r="K59" s="175">
        <v>96.132870599900841</v>
      </c>
    </row>
    <row r="60" spans="1:11" ht="12.75" customHeight="1" x14ac:dyDescent="0.25">
      <c r="A60" s="174" t="s">
        <v>35</v>
      </c>
      <c r="B60" s="101">
        <v>30</v>
      </c>
      <c r="C60" s="101">
        <v>61810</v>
      </c>
      <c r="D60" s="91">
        <v>28</v>
      </c>
      <c r="E60" s="91">
        <v>2</v>
      </c>
      <c r="F60" s="91">
        <v>30</v>
      </c>
      <c r="G60" s="172">
        <v>100</v>
      </c>
      <c r="H60" s="101">
        <v>57658</v>
      </c>
      <c r="I60" s="101">
        <v>3532</v>
      </c>
      <c r="J60" s="101">
        <v>61190</v>
      </c>
      <c r="K60" s="175">
        <v>98.996926063743729</v>
      </c>
    </row>
    <row r="61" spans="1:11" ht="12.75" customHeight="1" x14ac:dyDescent="0.25">
      <c r="A61" s="174" t="s">
        <v>34</v>
      </c>
      <c r="B61" s="101">
        <v>15</v>
      </c>
      <c r="C61" s="101">
        <v>32200</v>
      </c>
      <c r="D61" s="91">
        <v>5</v>
      </c>
      <c r="E61" s="91">
        <v>8</v>
      </c>
      <c r="F61" s="91">
        <v>13</v>
      </c>
      <c r="G61" s="172">
        <v>86.666666666666671</v>
      </c>
      <c r="H61" s="101">
        <v>23400</v>
      </c>
      <c r="I61" s="101">
        <v>4041</v>
      </c>
      <c r="J61" s="101">
        <v>27441</v>
      </c>
      <c r="K61" s="175">
        <v>85.220496894409933</v>
      </c>
    </row>
    <row r="62" spans="1:11" ht="12.75" customHeight="1" x14ac:dyDescent="0.25">
      <c r="A62" s="174" t="s">
        <v>33</v>
      </c>
      <c r="B62" s="101">
        <v>36</v>
      </c>
      <c r="C62" s="101">
        <v>22250</v>
      </c>
      <c r="D62" s="91">
        <v>17</v>
      </c>
      <c r="E62" s="91">
        <v>15</v>
      </c>
      <c r="F62" s="91">
        <v>32</v>
      </c>
      <c r="G62" s="172">
        <v>88.888888888888886</v>
      </c>
      <c r="H62" s="101">
        <v>16260</v>
      </c>
      <c r="I62" s="101">
        <v>3662</v>
      </c>
      <c r="J62" s="101">
        <v>19922</v>
      </c>
      <c r="K62" s="175">
        <v>89.537078651685391</v>
      </c>
    </row>
    <row r="63" spans="1:11" ht="12.75" customHeight="1" x14ac:dyDescent="0.25">
      <c r="A63" s="174" t="s">
        <v>32</v>
      </c>
      <c r="B63" s="101">
        <v>57</v>
      </c>
      <c r="C63" s="101">
        <v>73706</v>
      </c>
      <c r="D63" s="91">
        <v>27</v>
      </c>
      <c r="E63" s="91">
        <v>3</v>
      </c>
      <c r="F63" s="91">
        <v>30</v>
      </c>
      <c r="G63" s="172">
        <v>52.631578947368418</v>
      </c>
      <c r="H63" s="101">
        <v>52944</v>
      </c>
      <c r="I63" s="101">
        <v>684</v>
      </c>
      <c r="J63" s="101">
        <v>53628</v>
      </c>
      <c r="K63" s="175">
        <v>72.759341166255126</v>
      </c>
    </row>
    <row r="64" spans="1:11" ht="12.75" customHeight="1" x14ac:dyDescent="0.25">
      <c r="A64" s="174" t="s">
        <v>31</v>
      </c>
      <c r="B64" s="101">
        <v>22</v>
      </c>
      <c r="C64" s="101">
        <v>21582</v>
      </c>
      <c r="D64" s="91">
        <v>14</v>
      </c>
      <c r="E64" s="91">
        <v>3</v>
      </c>
      <c r="F64" s="91">
        <v>17</v>
      </c>
      <c r="G64" s="172">
        <v>77.272727272727266</v>
      </c>
      <c r="H64" s="101">
        <v>16284</v>
      </c>
      <c r="I64" s="101">
        <v>1727</v>
      </c>
      <c r="J64" s="101">
        <v>18011</v>
      </c>
      <c r="K64" s="175">
        <v>83.453804096005939</v>
      </c>
    </row>
    <row r="65" spans="1:11" ht="12.75" customHeight="1" x14ac:dyDescent="0.25">
      <c r="A65" s="174" t="s">
        <v>30</v>
      </c>
      <c r="B65" s="101">
        <v>42</v>
      </c>
      <c r="C65" s="101">
        <v>39869</v>
      </c>
      <c r="D65" s="91">
        <v>32</v>
      </c>
      <c r="E65" s="91">
        <v>4</v>
      </c>
      <c r="F65" s="91">
        <v>36</v>
      </c>
      <c r="G65" s="172">
        <v>85.714285714285708</v>
      </c>
      <c r="H65" s="101">
        <v>31419</v>
      </c>
      <c r="I65" s="101">
        <v>513</v>
      </c>
      <c r="J65" s="101">
        <v>31932</v>
      </c>
      <c r="K65" s="175">
        <v>80.092302289999751</v>
      </c>
    </row>
    <row r="66" spans="1:11" ht="12.75" customHeight="1" x14ac:dyDescent="0.25">
      <c r="A66" s="174" t="s">
        <v>29</v>
      </c>
      <c r="B66" s="101">
        <v>107</v>
      </c>
      <c r="C66" s="101">
        <v>84313</v>
      </c>
      <c r="D66" s="91">
        <v>55</v>
      </c>
      <c r="E66" s="91">
        <v>11</v>
      </c>
      <c r="F66" s="91">
        <v>66</v>
      </c>
      <c r="G66" s="172">
        <v>61.682242990654203</v>
      </c>
      <c r="H66" s="101">
        <v>54665</v>
      </c>
      <c r="I66" s="101">
        <v>3270</v>
      </c>
      <c r="J66" s="101">
        <v>57935</v>
      </c>
      <c r="K66" s="175">
        <v>68.714195912848552</v>
      </c>
    </row>
    <row r="67" spans="1:11" ht="12.75" customHeight="1" x14ac:dyDescent="0.25">
      <c r="A67" s="174" t="s">
        <v>28</v>
      </c>
      <c r="B67" s="101">
        <v>71</v>
      </c>
      <c r="C67" s="101">
        <v>43844</v>
      </c>
      <c r="D67" s="91">
        <v>62</v>
      </c>
      <c r="E67" s="91">
        <v>2</v>
      </c>
      <c r="F67" s="91">
        <v>64</v>
      </c>
      <c r="G67" s="172">
        <v>90.140845070422543</v>
      </c>
      <c r="H67" s="101">
        <v>37866</v>
      </c>
      <c r="I67" s="101">
        <v>2089</v>
      </c>
      <c r="J67" s="101">
        <v>39955</v>
      </c>
      <c r="K67" s="175">
        <v>91.129915153726841</v>
      </c>
    </row>
    <row r="68" spans="1:11" ht="12.75" customHeight="1" x14ac:dyDescent="0.25">
      <c r="A68" s="174" t="s">
        <v>27</v>
      </c>
      <c r="B68" s="101">
        <v>26</v>
      </c>
      <c r="C68" s="101">
        <v>68838</v>
      </c>
      <c r="D68" s="91">
        <v>20</v>
      </c>
      <c r="E68" s="91">
        <v>3</v>
      </c>
      <c r="F68" s="91">
        <v>23</v>
      </c>
      <c r="G68" s="172">
        <v>88.461538461538453</v>
      </c>
      <c r="H68" s="101">
        <v>65073</v>
      </c>
      <c r="I68" s="101">
        <v>606</v>
      </c>
      <c r="J68" s="101">
        <v>65679</v>
      </c>
      <c r="K68" s="175">
        <v>95.410964874052112</v>
      </c>
    </row>
    <row r="69" spans="1:11" ht="12.75" customHeight="1" x14ac:dyDescent="0.25">
      <c r="A69" s="174" t="s">
        <v>26</v>
      </c>
      <c r="B69" s="101">
        <v>18</v>
      </c>
      <c r="C69" s="101">
        <v>26219</v>
      </c>
      <c r="D69" s="91">
        <v>14</v>
      </c>
      <c r="E69" s="91">
        <v>1</v>
      </c>
      <c r="F69" s="91">
        <v>15</v>
      </c>
      <c r="G69" s="172">
        <v>83.333333333333343</v>
      </c>
      <c r="H69" s="101">
        <v>22920</v>
      </c>
      <c r="I69" s="101">
        <v>550</v>
      </c>
      <c r="J69" s="101">
        <v>23470</v>
      </c>
      <c r="K69" s="175">
        <v>89.515237041839896</v>
      </c>
    </row>
    <row r="70" spans="1:11" ht="12.75" customHeight="1" x14ac:dyDescent="0.25">
      <c r="A70" s="174" t="s">
        <v>25</v>
      </c>
      <c r="B70" s="101">
        <v>35</v>
      </c>
      <c r="C70" s="101">
        <v>47051</v>
      </c>
      <c r="D70" s="91">
        <v>25</v>
      </c>
      <c r="E70" s="91">
        <v>6</v>
      </c>
      <c r="F70" s="91">
        <v>31</v>
      </c>
      <c r="G70" s="172">
        <v>88.571428571428569</v>
      </c>
      <c r="H70" s="101">
        <v>41001</v>
      </c>
      <c r="I70" s="101">
        <v>2379</v>
      </c>
      <c r="J70" s="101">
        <v>43380</v>
      </c>
      <c r="K70" s="175">
        <v>92.197827888886536</v>
      </c>
    </row>
    <row r="71" spans="1:11" ht="12.75" customHeight="1" thickBot="1" x14ac:dyDescent="0.3">
      <c r="A71" s="176"/>
      <c r="B71" s="101"/>
      <c r="C71" s="177"/>
      <c r="D71" s="188"/>
      <c r="E71" s="188"/>
      <c r="F71" s="188"/>
      <c r="G71" s="172"/>
      <c r="H71" s="101"/>
      <c r="I71" s="101"/>
      <c r="J71" s="101"/>
      <c r="K71" s="178"/>
    </row>
    <row r="72" spans="1:11" ht="12.75" customHeight="1" thickBot="1" x14ac:dyDescent="0.3">
      <c r="A72" s="179" t="s">
        <v>24</v>
      </c>
      <c r="B72" s="180">
        <v>516</v>
      </c>
      <c r="C72" s="181">
        <v>648743</v>
      </c>
      <c r="D72" s="110">
        <v>350</v>
      </c>
      <c r="E72" s="110">
        <v>62</v>
      </c>
      <c r="F72" s="110">
        <v>412</v>
      </c>
      <c r="G72" s="182">
        <v>79.84496124031007</v>
      </c>
      <c r="H72" s="181">
        <v>543721</v>
      </c>
      <c r="I72" s="181">
        <v>24844</v>
      </c>
      <c r="J72" s="181">
        <v>568565</v>
      </c>
      <c r="K72" s="183">
        <v>87.641022716237401</v>
      </c>
    </row>
    <row r="73" spans="1:11" ht="12.75" customHeight="1" x14ac:dyDescent="0.25">
      <c r="A73" s="170"/>
      <c r="B73" s="101"/>
      <c r="C73" s="171"/>
      <c r="D73" s="189"/>
      <c r="E73" s="189"/>
      <c r="F73" s="95"/>
      <c r="G73" s="172"/>
      <c r="H73" s="101"/>
      <c r="I73" s="101"/>
      <c r="J73" s="101"/>
      <c r="K73" s="173"/>
    </row>
    <row r="74" spans="1:11" ht="12.75" customHeight="1" x14ac:dyDescent="0.25">
      <c r="A74" s="174" t="s">
        <v>23</v>
      </c>
      <c r="B74" s="101">
        <v>86</v>
      </c>
      <c r="C74" s="101">
        <v>77665</v>
      </c>
      <c r="D74" s="91">
        <v>49</v>
      </c>
      <c r="E74" s="91">
        <v>16</v>
      </c>
      <c r="F74" s="91">
        <v>65</v>
      </c>
      <c r="G74" s="172">
        <v>75.581395348837205</v>
      </c>
      <c r="H74" s="101">
        <v>57793</v>
      </c>
      <c r="I74" s="101">
        <v>7538</v>
      </c>
      <c r="J74" s="101">
        <v>65331</v>
      </c>
      <c r="K74" s="175">
        <v>84.118972510139699</v>
      </c>
    </row>
    <row r="75" spans="1:11" ht="12.75" customHeight="1" x14ac:dyDescent="0.25">
      <c r="A75" s="174" t="s">
        <v>22</v>
      </c>
      <c r="B75" s="101">
        <v>62</v>
      </c>
      <c r="C75" s="101">
        <v>62363</v>
      </c>
      <c r="D75" s="91">
        <v>38</v>
      </c>
      <c r="E75" s="91">
        <v>1</v>
      </c>
      <c r="F75" s="91">
        <v>39</v>
      </c>
      <c r="G75" s="172">
        <v>62.903225806451616</v>
      </c>
      <c r="H75" s="101">
        <v>53785</v>
      </c>
      <c r="I75" s="101">
        <v>325</v>
      </c>
      <c r="J75" s="101">
        <v>54110</v>
      </c>
      <c r="K75" s="175">
        <v>86.766191491749908</v>
      </c>
    </row>
    <row r="76" spans="1:11" ht="12.75" customHeight="1" x14ac:dyDescent="0.25">
      <c r="A76" s="174" t="s">
        <v>21</v>
      </c>
      <c r="B76" s="101">
        <v>41</v>
      </c>
      <c r="C76" s="101">
        <v>74596</v>
      </c>
      <c r="D76" s="91">
        <v>26</v>
      </c>
      <c r="E76" s="91">
        <v>6</v>
      </c>
      <c r="F76" s="91">
        <v>32</v>
      </c>
      <c r="G76" s="172">
        <v>78.048780487804876</v>
      </c>
      <c r="H76" s="101">
        <v>53411</v>
      </c>
      <c r="I76" s="101">
        <v>6466</v>
      </c>
      <c r="J76" s="101">
        <v>59877</v>
      </c>
      <c r="K76" s="175">
        <v>80.268379001555047</v>
      </c>
    </row>
    <row r="77" spans="1:11" ht="12.75" customHeight="1" x14ac:dyDescent="0.25">
      <c r="A77" s="174" t="s">
        <v>20</v>
      </c>
      <c r="B77" s="101">
        <v>33</v>
      </c>
      <c r="C77" s="101">
        <v>33693</v>
      </c>
      <c r="D77" s="91">
        <v>11</v>
      </c>
      <c r="E77" s="91">
        <v>13</v>
      </c>
      <c r="F77" s="91">
        <v>24</v>
      </c>
      <c r="G77" s="172">
        <v>72.727272727272734</v>
      </c>
      <c r="H77" s="101">
        <v>23315</v>
      </c>
      <c r="I77" s="101">
        <v>5095</v>
      </c>
      <c r="J77" s="101">
        <v>28410</v>
      </c>
      <c r="K77" s="175">
        <v>84.320185201673937</v>
      </c>
    </row>
    <row r="78" spans="1:11" ht="12.75" customHeight="1" x14ac:dyDescent="0.25">
      <c r="A78" s="174" t="s">
        <v>19</v>
      </c>
      <c r="B78" s="101">
        <v>23</v>
      </c>
      <c r="C78" s="101">
        <v>11942</v>
      </c>
      <c r="D78" s="91">
        <v>6</v>
      </c>
      <c r="E78" s="91">
        <v>4</v>
      </c>
      <c r="F78" s="91">
        <v>10</v>
      </c>
      <c r="G78" s="172">
        <v>43.478260869565219</v>
      </c>
      <c r="H78" s="101">
        <v>6870</v>
      </c>
      <c r="I78" s="101">
        <v>1043</v>
      </c>
      <c r="J78" s="101">
        <v>7913</v>
      </c>
      <c r="K78" s="175">
        <v>66.261932674593865</v>
      </c>
    </row>
    <row r="79" spans="1:11" ht="12.75" customHeight="1" x14ac:dyDescent="0.25">
      <c r="A79" s="174" t="s">
        <v>18</v>
      </c>
      <c r="B79" s="101">
        <v>29</v>
      </c>
      <c r="C79" s="101">
        <v>104758</v>
      </c>
      <c r="D79" s="91">
        <v>28</v>
      </c>
      <c r="E79" s="91">
        <v>1</v>
      </c>
      <c r="F79" s="91">
        <v>29</v>
      </c>
      <c r="G79" s="172">
        <v>100</v>
      </c>
      <c r="H79" s="101">
        <v>100033</v>
      </c>
      <c r="I79" s="101">
        <v>1636</v>
      </c>
      <c r="J79" s="101">
        <v>101669</v>
      </c>
      <c r="K79" s="175">
        <v>97.051299184787794</v>
      </c>
    </row>
    <row r="80" spans="1:11" ht="12.75" customHeight="1" x14ac:dyDescent="0.25">
      <c r="A80" s="174" t="s">
        <v>17</v>
      </c>
      <c r="B80" s="101">
        <v>91</v>
      </c>
      <c r="C80" s="101">
        <v>174564</v>
      </c>
      <c r="D80" s="91">
        <v>49</v>
      </c>
      <c r="E80" s="91">
        <v>15</v>
      </c>
      <c r="F80" s="91">
        <v>64</v>
      </c>
      <c r="G80" s="172">
        <v>70.329670329670336</v>
      </c>
      <c r="H80" s="101">
        <v>127262</v>
      </c>
      <c r="I80" s="101">
        <v>7641</v>
      </c>
      <c r="J80" s="101">
        <v>134903</v>
      </c>
      <c r="K80" s="175">
        <v>77.279966086936597</v>
      </c>
    </row>
    <row r="81" spans="1:11" ht="12.75" customHeight="1" x14ac:dyDescent="0.25">
      <c r="A81" s="174" t="s">
        <v>16</v>
      </c>
      <c r="B81" s="101">
        <v>43</v>
      </c>
      <c r="C81" s="101">
        <v>60234</v>
      </c>
      <c r="D81" s="91">
        <v>23</v>
      </c>
      <c r="E81" s="91">
        <v>9</v>
      </c>
      <c r="F81" s="91">
        <v>32</v>
      </c>
      <c r="G81" s="172">
        <v>74.418604651162795</v>
      </c>
      <c r="H81" s="101">
        <v>37272</v>
      </c>
      <c r="I81" s="101">
        <v>6692</v>
      </c>
      <c r="J81" s="101">
        <v>43964</v>
      </c>
      <c r="K81" s="175">
        <v>72.988677491117969</v>
      </c>
    </row>
    <row r="82" spans="1:11" ht="12.75" customHeight="1" x14ac:dyDescent="0.25">
      <c r="A82" s="174" t="s">
        <v>15</v>
      </c>
      <c r="B82" s="101">
        <v>34</v>
      </c>
      <c r="C82" s="101">
        <v>36418</v>
      </c>
      <c r="D82" s="91">
        <v>10</v>
      </c>
      <c r="E82" s="91">
        <v>0</v>
      </c>
      <c r="F82" s="91">
        <v>10</v>
      </c>
      <c r="G82" s="172">
        <v>29.411764705882355</v>
      </c>
      <c r="H82" s="101">
        <v>30627</v>
      </c>
      <c r="I82" s="101">
        <v>0</v>
      </c>
      <c r="J82" s="101">
        <v>30627</v>
      </c>
      <c r="K82" s="175">
        <v>84.098522708550718</v>
      </c>
    </row>
    <row r="83" spans="1:11" ht="12.75" customHeight="1" x14ac:dyDescent="0.25">
      <c r="A83" s="174" t="s">
        <v>14</v>
      </c>
      <c r="B83" s="101">
        <v>44</v>
      </c>
      <c r="C83" s="101">
        <v>53855</v>
      </c>
      <c r="D83" s="91">
        <v>23</v>
      </c>
      <c r="E83" s="91">
        <v>10</v>
      </c>
      <c r="F83" s="91">
        <v>33</v>
      </c>
      <c r="G83" s="172">
        <v>75</v>
      </c>
      <c r="H83" s="101">
        <v>38310</v>
      </c>
      <c r="I83" s="101">
        <v>6029</v>
      </c>
      <c r="J83" s="101">
        <v>44339</v>
      </c>
      <c r="K83" s="175">
        <v>82.330331445548239</v>
      </c>
    </row>
    <row r="84" spans="1:11" ht="12.75" customHeight="1" x14ac:dyDescent="0.25">
      <c r="A84" s="174" t="s">
        <v>13</v>
      </c>
      <c r="B84" s="101">
        <v>43</v>
      </c>
      <c r="C84" s="101">
        <v>20601</v>
      </c>
      <c r="D84" s="91">
        <v>14</v>
      </c>
      <c r="E84" s="91">
        <v>5</v>
      </c>
      <c r="F84" s="91">
        <v>19</v>
      </c>
      <c r="G84" s="172">
        <v>44.186046511627907</v>
      </c>
      <c r="H84" s="101">
        <v>15207</v>
      </c>
      <c r="I84" s="101">
        <v>1225</v>
      </c>
      <c r="J84" s="101">
        <v>16432</v>
      </c>
      <c r="K84" s="175">
        <v>79.763118295228381</v>
      </c>
    </row>
    <row r="85" spans="1:11" ht="12.75" customHeight="1" x14ac:dyDescent="0.25">
      <c r="A85" s="174" t="s">
        <v>12</v>
      </c>
      <c r="B85" s="101">
        <v>68</v>
      </c>
      <c r="C85" s="101">
        <v>32722</v>
      </c>
      <c r="D85" s="91">
        <v>29</v>
      </c>
      <c r="E85" s="91">
        <v>10</v>
      </c>
      <c r="F85" s="91">
        <v>39</v>
      </c>
      <c r="G85" s="172">
        <v>57.352941176470587</v>
      </c>
      <c r="H85" s="101">
        <v>23125</v>
      </c>
      <c r="I85" s="101">
        <v>2572</v>
      </c>
      <c r="J85" s="101">
        <v>25697</v>
      </c>
      <c r="K85" s="175">
        <v>78.531263370209643</v>
      </c>
    </row>
    <row r="86" spans="1:11" ht="12.75" customHeight="1" thickBot="1" x14ac:dyDescent="0.3">
      <c r="A86" s="190" t="s">
        <v>11</v>
      </c>
      <c r="B86" s="191">
        <v>68</v>
      </c>
      <c r="C86" s="191">
        <v>80680</v>
      </c>
      <c r="D86" s="192">
        <v>43</v>
      </c>
      <c r="E86" s="192">
        <v>6</v>
      </c>
      <c r="F86" s="192">
        <v>49</v>
      </c>
      <c r="G86" s="193">
        <v>72.058823529411768</v>
      </c>
      <c r="H86" s="191">
        <v>54820</v>
      </c>
      <c r="I86" s="191">
        <v>3377</v>
      </c>
      <c r="J86" s="191">
        <v>58197</v>
      </c>
      <c r="K86" s="194">
        <v>72.133118492811107</v>
      </c>
    </row>
    <row r="87" spans="1:11" ht="12.75" customHeight="1" thickBot="1" x14ac:dyDescent="0.3">
      <c r="A87" s="195"/>
      <c r="B87" s="196"/>
      <c r="C87" s="197"/>
      <c r="D87" s="198"/>
      <c r="E87" s="198"/>
      <c r="F87" s="198"/>
      <c r="G87" s="199"/>
      <c r="H87" s="196"/>
      <c r="I87" s="196"/>
      <c r="J87" s="196"/>
      <c r="K87" s="200"/>
    </row>
    <row r="88" spans="1:11" ht="12.75" customHeight="1" thickBot="1" x14ac:dyDescent="0.3">
      <c r="A88" s="179" t="s">
        <v>10</v>
      </c>
      <c r="B88" s="180">
        <v>665</v>
      </c>
      <c r="C88" s="181">
        <v>824091</v>
      </c>
      <c r="D88" s="110">
        <v>349</v>
      </c>
      <c r="E88" s="110">
        <v>96</v>
      </c>
      <c r="F88" s="110">
        <v>445</v>
      </c>
      <c r="G88" s="182">
        <v>66.917293233082702</v>
      </c>
      <c r="H88" s="201">
        <v>621830</v>
      </c>
      <c r="I88" s="201">
        <v>49639</v>
      </c>
      <c r="J88" s="201">
        <v>671469</v>
      </c>
      <c r="K88" s="183">
        <v>81.479957917268848</v>
      </c>
    </row>
    <row r="89" spans="1:11" ht="12.75" customHeight="1" x14ac:dyDescent="0.25">
      <c r="A89" s="170"/>
      <c r="B89" s="101"/>
      <c r="C89" s="171"/>
      <c r="D89" s="189"/>
      <c r="E89" s="189"/>
      <c r="F89" s="189"/>
      <c r="G89" s="172"/>
      <c r="H89" s="101"/>
      <c r="I89" s="101"/>
      <c r="J89" s="101"/>
      <c r="K89" s="173"/>
    </row>
    <row r="90" spans="1:11" ht="12.75" customHeight="1" x14ac:dyDescent="0.25">
      <c r="A90" s="174" t="s">
        <v>9</v>
      </c>
      <c r="B90" s="101">
        <v>20</v>
      </c>
      <c r="C90" s="101">
        <v>31750</v>
      </c>
      <c r="D90" s="91">
        <v>9</v>
      </c>
      <c r="E90" s="91">
        <v>7</v>
      </c>
      <c r="F90" s="91">
        <v>16</v>
      </c>
      <c r="G90" s="172">
        <v>80</v>
      </c>
      <c r="H90" s="101">
        <v>15410</v>
      </c>
      <c r="I90" s="101">
        <v>5565</v>
      </c>
      <c r="J90" s="101">
        <v>20975</v>
      </c>
      <c r="K90" s="175">
        <v>66.062992125984252</v>
      </c>
    </row>
    <row r="91" spans="1:11" ht="12.75" customHeight="1" x14ac:dyDescent="0.25">
      <c r="A91" s="174" t="s">
        <v>8</v>
      </c>
      <c r="B91" s="101">
        <v>1</v>
      </c>
      <c r="C91" s="101">
        <v>239011</v>
      </c>
      <c r="D91" s="91">
        <v>1</v>
      </c>
      <c r="E91" s="91">
        <v>0</v>
      </c>
      <c r="F91" s="91">
        <v>1</v>
      </c>
      <c r="G91" s="172">
        <v>100</v>
      </c>
      <c r="H91" s="101">
        <v>235740</v>
      </c>
      <c r="I91" s="101">
        <v>0</v>
      </c>
      <c r="J91" s="101">
        <v>235740</v>
      </c>
      <c r="K91" s="175">
        <v>98.631443741083046</v>
      </c>
    </row>
    <row r="92" spans="1:11" ht="12.75" customHeight="1" x14ac:dyDescent="0.25">
      <c r="A92" s="174" t="s">
        <v>7</v>
      </c>
      <c r="B92" s="101">
        <v>114</v>
      </c>
      <c r="C92" s="101">
        <v>127958</v>
      </c>
      <c r="D92" s="91">
        <v>69</v>
      </c>
      <c r="E92" s="91">
        <v>27</v>
      </c>
      <c r="F92" s="91">
        <v>96</v>
      </c>
      <c r="G92" s="172">
        <v>84.210526315789465</v>
      </c>
      <c r="H92" s="101">
        <v>70845</v>
      </c>
      <c r="I92" s="101">
        <v>17770</v>
      </c>
      <c r="J92" s="101">
        <v>88615</v>
      </c>
      <c r="K92" s="175">
        <v>69.253192453773892</v>
      </c>
    </row>
    <row r="93" spans="1:11" ht="12.75" customHeight="1" x14ac:dyDescent="0.25">
      <c r="A93" s="174" t="s">
        <v>6</v>
      </c>
      <c r="B93" s="101">
        <v>78</v>
      </c>
      <c r="C93" s="101">
        <v>110669</v>
      </c>
      <c r="D93" s="91">
        <v>77</v>
      </c>
      <c r="E93" s="91">
        <v>0</v>
      </c>
      <c r="F93" s="91">
        <v>77</v>
      </c>
      <c r="G93" s="172">
        <v>98.71794871794873</v>
      </c>
      <c r="H93" s="101">
        <v>97982</v>
      </c>
      <c r="I93" s="101">
        <v>0</v>
      </c>
      <c r="J93" s="101">
        <v>97982</v>
      </c>
      <c r="K93" s="175">
        <v>88.536085082543437</v>
      </c>
    </row>
    <row r="94" spans="1:11" ht="12.75" customHeight="1" x14ac:dyDescent="0.25">
      <c r="A94" s="174" t="s">
        <v>5</v>
      </c>
      <c r="B94" s="101">
        <v>62</v>
      </c>
      <c r="C94" s="101">
        <v>62272</v>
      </c>
      <c r="D94" s="91">
        <v>40</v>
      </c>
      <c r="E94" s="91">
        <v>9</v>
      </c>
      <c r="F94" s="91">
        <v>49</v>
      </c>
      <c r="G94" s="172">
        <v>79.032258064516128</v>
      </c>
      <c r="H94" s="101">
        <v>44643</v>
      </c>
      <c r="I94" s="101">
        <v>4312</v>
      </c>
      <c r="J94" s="101">
        <v>48955</v>
      </c>
      <c r="K94" s="175">
        <v>78.614786742034951</v>
      </c>
    </row>
    <row r="95" spans="1:11" ht="12.75" customHeight="1" x14ac:dyDescent="0.25">
      <c r="A95" s="174" t="s">
        <v>4</v>
      </c>
      <c r="B95" s="101">
        <v>47</v>
      </c>
      <c r="C95" s="101">
        <v>22803</v>
      </c>
      <c r="D95" s="91">
        <v>37</v>
      </c>
      <c r="E95" s="91">
        <v>1</v>
      </c>
      <c r="F95" s="91">
        <v>38</v>
      </c>
      <c r="G95" s="172">
        <v>80.851063829787222</v>
      </c>
      <c r="H95" s="101">
        <v>18410</v>
      </c>
      <c r="I95" s="101">
        <v>343</v>
      </c>
      <c r="J95" s="101">
        <v>18753</v>
      </c>
      <c r="K95" s="175">
        <v>82.239179055387439</v>
      </c>
    </row>
    <row r="96" spans="1:11" ht="12.75" customHeight="1" x14ac:dyDescent="0.25">
      <c r="A96" s="174" t="s">
        <v>3</v>
      </c>
      <c r="B96" s="101">
        <v>36</v>
      </c>
      <c r="C96" s="101">
        <v>99537</v>
      </c>
      <c r="D96" s="91">
        <v>15</v>
      </c>
      <c r="E96" s="91">
        <v>16</v>
      </c>
      <c r="F96" s="91">
        <v>31</v>
      </c>
      <c r="G96" s="172">
        <v>86.111111111111114</v>
      </c>
      <c r="H96" s="101">
        <v>73797</v>
      </c>
      <c r="I96" s="101">
        <v>13750</v>
      </c>
      <c r="J96" s="101">
        <v>87547</v>
      </c>
      <c r="K96" s="175">
        <v>87.95422807599185</v>
      </c>
    </row>
    <row r="97" spans="1:11" ht="12.75" customHeight="1" x14ac:dyDescent="0.25">
      <c r="A97" s="174" t="s">
        <v>2</v>
      </c>
      <c r="B97" s="101">
        <v>82</v>
      </c>
      <c r="C97" s="101">
        <v>105461</v>
      </c>
      <c r="D97" s="91">
        <v>64</v>
      </c>
      <c r="E97" s="91">
        <v>12</v>
      </c>
      <c r="F97" s="91">
        <v>76</v>
      </c>
      <c r="G97" s="172">
        <v>92.682926829268297</v>
      </c>
      <c r="H97" s="101">
        <v>73923</v>
      </c>
      <c r="I97" s="101">
        <v>6639</v>
      </c>
      <c r="J97" s="101">
        <v>80562</v>
      </c>
      <c r="K97" s="175">
        <v>76.390324385317797</v>
      </c>
    </row>
    <row r="98" spans="1:11" ht="12.75" customHeight="1" thickBot="1" x14ac:dyDescent="0.3">
      <c r="A98" s="176"/>
      <c r="B98" s="101"/>
      <c r="C98" s="177"/>
      <c r="D98" s="188"/>
      <c r="E98" s="188"/>
      <c r="F98" s="188"/>
      <c r="G98" s="172"/>
      <c r="H98" s="101"/>
      <c r="I98" s="101"/>
      <c r="J98" s="101"/>
      <c r="K98" s="178"/>
    </row>
    <row r="99" spans="1:11" ht="12.75" customHeight="1" thickBot="1" x14ac:dyDescent="0.3">
      <c r="A99" s="179" t="s">
        <v>1</v>
      </c>
      <c r="B99" s="180">
        <v>440</v>
      </c>
      <c r="C99" s="181">
        <v>799461</v>
      </c>
      <c r="D99" s="110">
        <v>312</v>
      </c>
      <c r="E99" s="110">
        <v>72</v>
      </c>
      <c r="F99" s="110">
        <v>384</v>
      </c>
      <c r="G99" s="182">
        <v>87.272727272727266</v>
      </c>
      <c r="H99" s="181">
        <v>630750</v>
      </c>
      <c r="I99" s="181">
        <v>48379</v>
      </c>
      <c r="J99" s="181">
        <v>679129</v>
      </c>
      <c r="K99" s="183">
        <v>84.948358956847187</v>
      </c>
    </row>
    <row r="100" spans="1:11" ht="12.75" customHeight="1" thickBot="1" x14ac:dyDescent="0.3">
      <c r="A100" s="202"/>
      <c r="B100" s="101"/>
      <c r="C100" s="203"/>
      <c r="D100" s="204"/>
      <c r="E100" s="204"/>
      <c r="F100" s="205"/>
      <c r="G100" s="172"/>
      <c r="H100" s="101"/>
      <c r="I100" s="101"/>
      <c r="J100" s="101"/>
      <c r="K100" s="206"/>
    </row>
    <row r="101" spans="1:11" ht="12.75" customHeight="1" thickBot="1" x14ac:dyDescent="0.25">
      <c r="A101" s="207" t="s">
        <v>0</v>
      </c>
      <c r="B101" s="180">
        <v>2890</v>
      </c>
      <c r="C101" s="181">
        <v>5445087</v>
      </c>
      <c r="D101" s="181">
        <v>2034</v>
      </c>
      <c r="E101" s="110">
        <v>386</v>
      </c>
      <c r="F101" s="181">
        <v>2420</v>
      </c>
      <c r="G101" s="182">
        <v>83.737024221453282</v>
      </c>
      <c r="H101" s="181">
        <v>4559629</v>
      </c>
      <c r="I101" s="181">
        <v>300308</v>
      </c>
      <c r="J101" s="181">
        <v>4859937</v>
      </c>
      <c r="K101" s="183">
        <v>89.253615231492162</v>
      </c>
    </row>
    <row r="102" spans="1:11" ht="12.75" customHeight="1" x14ac:dyDescent="0.2"/>
    <row r="103" spans="1:11" ht="12.75" customHeight="1" x14ac:dyDescent="0.2">
      <c r="C103" s="98"/>
      <c r="D103" s="98"/>
      <c r="H103" s="98"/>
      <c r="I103" s="98"/>
    </row>
    <row r="104" spans="1:11" x14ac:dyDescent="0.2">
      <c r="C104" s="98"/>
      <c r="D104" s="98"/>
      <c r="H104" s="98"/>
      <c r="I104" s="98"/>
    </row>
    <row r="105" spans="1:11" x14ac:dyDescent="0.2">
      <c r="C105" s="98"/>
      <c r="D105" s="98"/>
      <c r="H105" s="98"/>
      <c r="I105" s="98"/>
    </row>
    <row r="106" spans="1:11" x14ac:dyDescent="0.2">
      <c r="D106" s="82"/>
      <c r="E106" s="82"/>
      <c r="F106" s="82"/>
    </row>
    <row r="107" spans="1:11" x14ac:dyDescent="0.2">
      <c r="H107" s="98"/>
      <c r="I107" s="98"/>
    </row>
    <row r="109" spans="1:11" x14ac:dyDescent="0.2">
      <c r="D109" s="82"/>
    </row>
    <row r="114" ht="13.15" customHeight="1" x14ac:dyDescent="0.2"/>
    <row r="116" ht="13.15" customHeight="1" x14ac:dyDescent="0.2"/>
    <row r="117" ht="13.15" customHeight="1" x14ac:dyDescent="0.2"/>
  </sheetData>
  <mergeCells count="15">
    <mergeCell ref="A2:K2"/>
    <mergeCell ref="A3:K3"/>
    <mergeCell ref="A4:A8"/>
    <mergeCell ref="B4:B8"/>
    <mergeCell ref="C4:C8"/>
    <mergeCell ref="D4:F6"/>
    <mergeCell ref="G4:G7"/>
    <mergeCell ref="H4:J6"/>
    <mergeCell ref="K4:K7"/>
    <mergeCell ref="D7:D8"/>
    <mergeCell ref="E7:E8"/>
    <mergeCell ref="F7:F8"/>
    <mergeCell ref="H7:H8"/>
    <mergeCell ref="I7:I8"/>
    <mergeCell ref="J7:J8"/>
  </mergeCells>
  <pageMargins left="0.74803149606299213" right="0.59055118110236227" top="0.74803149606299213" bottom="0.62992125984251968" header="0.51181102362204722" footer="0.23622047244094491"/>
  <pageSetup paperSize="9" firstPageNumber="13" fitToWidth="0" fitToHeight="0" orientation="landscape" useFirstPageNumber="1" r:id="rId1"/>
  <headerFooter alignWithMargins="0">
    <oddFooter>&amp;C&amp;P</oddFooter>
    <firstFooter>&amp;C114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1"/>
  <sheetViews>
    <sheetView view="pageLayout" zoomScaleNormal="100" workbookViewId="0">
      <selection activeCell="I55" sqref="I55"/>
    </sheetView>
  </sheetViews>
  <sheetFormatPr defaultColWidth="9.140625" defaultRowHeight="12.75" x14ac:dyDescent="0.2"/>
  <cols>
    <col min="1" max="1" width="17.140625" style="1" customWidth="1"/>
    <col min="2" max="2" width="9" style="1" customWidth="1"/>
    <col min="3" max="3" width="7.5703125" style="1" customWidth="1"/>
    <col min="4" max="4" width="8.42578125" style="2" customWidth="1"/>
    <col min="5" max="5" width="8.85546875" style="2" customWidth="1"/>
    <col min="6" max="6" width="8.140625" style="2" customWidth="1"/>
    <col min="7" max="7" width="8.28515625" style="2" customWidth="1"/>
    <col min="8" max="8" width="9.140625" style="2"/>
    <col min="9" max="9" width="8" style="2" customWidth="1"/>
    <col min="10" max="10" width="7.7109375" style="2" customWidth="1"/>
    <col min="11" max="11" width="9.140625" style="1"/>
    <col min="12" max="12" width="7.42578125" style="1" customWidth="1"/>
    <col min="13" max="13" width="7.5703125" style="1" bestFit="1" customWidth="1"/>
    <col min="14" max="14" width="8" style="1" customWidth="1"/>
    <col min="15" max="16384" width="9.140625" style="1"/>
  </cols>
  <sheetData>
    <row r="1" spans="1:14" s="2" customFormat="1" x14ac:dyDescent="0.2">
      <c r="A1" s="287" t="s">
        <v>142</v>
      </c>
      <c r="M1" s="219" t="s">
        <v>141</v>
      </c>
      <c r="N1" s="219"/>
    </row>
    <row r="2" spans="1:14" s="2" customFormat="1" x14ac:dyDescent="0.2">
      <c r="A2" s="217" t="s">
        <v>93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4" s="2" customFormat="1" x14ac:dyDescent="0.2">
      <c r="A3" s="220" t="s">
        <v>136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s="2" customFormat="1" ht="13.5" thickBot="1" x14ac:dyDescent="0.25">
      <c r="B4" s="52"/>
      <c r="C4" s="52"/>
      <c r="D4" s="52"/>
      <c r="E4" s="29"/>
      <c r="F4" s="29"/>
      <c r="G4" s="29"/>
      <c r="H4" s="52"/>
      <c r="I4" s="52"/>
      <c r="J4" s="52"/>
      <c r="K4" s="29"/>
      <c r="L4" s="29"/>
      <c r="M4" s="29"/>
      <c r="N4" s="51"/>
    </row>
    <row r="5" spans="1:14" s="2" customFormat="1" ht="12.75" customHeight="1" x14ac:dyDescent="0.2">
      <c r="A5" s="235" t="s">
        <v>91</v>
      </c>
      <c r="B5" s="238" t="s">
        <v>99</v>
      </c>
      <c r="C5" s="238"/>
      <c r="D5" s="238"/>
      <c r="E5" s="284" t="s">
        <v>132</v>
      </c>
      <c r="F5" s="285"/>
      <c r="G5" s="285"/>
      <c r="H5" s="285"/>
      <c r="I5" s="285"/>
      <c r="J5" s="286"/>
      <c r="K5" s="228" t="s">
        <v>98</v>
      </c>
      <c r="L5" s="228"/>
      <c r="M5" s="228"/>
      <c r="N5" s="240" t="s">
        <v>137</v>
      </c>
    </row>
    <row r="6" spans="1:14" s="2" customFormat="1" ht="13.15" customHeight="1" x14ac:dyDescent="0.2">
      <c r="A6" s="236"/>
      <c r="B6" s="239"/>
      <c r="C6" s="239"/>
      <c r="D6" s="239"/>
      <c r="E6" s="229" t="s">
        <v>129</v>
      </c>
      <c r="F6" s="229"/>
      <c r="G6" s="229"/>
      <c r="H6" s="239" t="s">
        <v>128</v>
      </c>
      <c r="I6" s="239"/>
      <c r="J6" s="239"/>
      <c r="K6" s="229"/>
      <c r="L6" s="229"/>
      <c r="M6" s="229"/>
      <c r="N6" s="241"/>
    </row>
    <row r="7" spans="1:14" s="2" customFormat="1" ht="12.6" customHeight="1" x14ac:dyDescent="0.2">
      <c r="A7" s="236"/>
      <c r="B7" s="239"/>
      <c r="C7" s="239"/>
      <c r="D7" s="239"/>
      <c r="E7" s="229"/>
      <c r="F7" s="229"/>
      <c r="G7" s="229"/>
      <c r="H7" s="239"/>
      <c r="I7" s="239"/>
      <c r="J7" s="239"/>
      <c r="K7" s="229"/>
      <c r="L7" s="229"/>
      <c r="M7" s="229"/>
      <c r="N7" s="241"/>
    </row>
    <row r="8" spans="1:14" s="2" customFormat="1" ht="28.9" customHeight="1" x14ac:dyDescent="0.2">
      <c r="A8" s="236"/>
      <c r="B8" s="282" t="s">
        <v>85</v>
      </c>
      <c r="C8" s="282" t="s">
        <v>83</v>
      </c>
      <c r="D8" s="239" t="s">
        <v>82</v>
      </c>
      <c r="E8" s="280" t="s">
        <v>85</v>
      </c>
      <c r="F8" s="280" t="s">
        <v>83</v>
      </c>
      <c r="G8" s="280" t="s">
        <v>82</v>
      </c>
      <c r="H8" s="282" t="s">
        <v>85</v>
      </c>
      <c r="I8" s="239" t="s">
        <v>83</v>
      </c>
      <c r="J8" s="239" t="s">
        <v>82</v>
      </c>
      <c r="K8" s="229" t="s">
        <v>85</v>
      </c>
      <c r="L8" s="229" t="s">
        <v>83</v>
      </c>
      <c r="M8" s="229" t="s">
        <v>82</v>
      </c>
      <c r="N8" s="241"/>
    </row>
    <row r="9" spans="1:14" s="2" customFormat="1" ht="13.5" thickBot="1" x14ac:dyDescent="0.25">
      <c r="A9" s="237"/>
      <c r="B9" s="283"/>
      <c r="C9" s="283"/>
      <c r="D9" s="242"/>
      <c r="E9" s="281"/>
      <c r="F9" s="281"/>
      <c r="G9" s="281"/>
      <c r="H9" s="283"/>
      <c r="I9" s="242"/>
      <c r="J9" s="242"/>
      <c r="K9" s="234"/>
      <c r="L9" s="234"/>
      <c r="M9" s="234"/>
      <c r="N9" s="50" t="s">
        <v>96</v>
      </c>
    </row>
    <row r="10" spans="1:14" x14ac:dyDescent="0.2">
      <c r="A10" s="73" t="s">
        <v>95</v>
      </c>
      <c r="B10" s="49">
        <f>D10-C10</f>
        <v>1190.54</v>
      </c>
      <c r="C10" s="49">
        <v>0.56299999999999994</v>
      </c>
      <c r="D10" s="49">
        <v>1191.1030000000001</v>
      </c>
      <c r="E10" s="20">
        <f>G10-F10</f>
        <v>36704</v>
      </c>
      <c r="F10" s="20">
        <v>42</v>
      </c>
      <c r="G10" s="20">
        <v>36746</v>
      </c>
      <c r="H10" s="45">
        <f>J10-I10</f>
        <v>256.8</v>
      </c>
      <c r="I10" s="45">
        <v>0.251</v>
      </c>
      <c r="J10" s="45">
        <v>257.05099999999999</v>
      </c>
      <c r="K10" s="36">
        <f>M10-L10</f>
        <v>41150.936000000002</v>
      </c>
      <c r="L10" s="36">
        <v>0.35799999999999998</v>
      </c>
      <c r="M10" s="36">
        <v>41151.294000000002</v>
      </c>
      <c r="N10" s="40">
        <v>110.03916383178107</v>
      </c>
    </row>
    <row r="11" spans="1:14" x14ac:dyDescent="0.2">
      <c r="A11" s="74" t="s">
        <v>79</v>
      </c>
      <c r="B11" s="49">
        <f t="shared" ref="B11:B74" si="0">D11-C11</f>
        <v>376.44</v>
      </c>
      <c r="C11" s="49">
        <v>61.406000000000006</v>
      </c>
      <c r="D11" s="49">
        <v>437.846</v>
      </c>
      <c r="E11" s="20">
        <f t="shared" ref="E11:E74" si="1">G11-F11</f>
        <v>16887</v>
      </c>
      <c r="F11" s="20">
        <v>4849</v>
      </c>
      <c r="G11" s="20">
        <v>21736</v>
      </c>
      <c r="H11" s="45">
        <f t="shared" ref="H11:H74" si="2">J11-I11</f>
        <v>130.89999999999998</v>
      </c>
      <c r="I11" s="45">
        <v>35.932200000000009</v>
      </c>
      <c r="J11" s="45">
        <v>166.8322</v>
      </c>
      <c r="K11" s="36">
        <f t="shared" ref="K11:K74" si="3">M11-L11</f>
        <v>3284.0630000000001</v>
      </c>
      <c r="L11" s="36">
        <v>500.89299999999992</v>
      </c>
      <c r="M11" s="36">
        <v>3784.9560000000001</v>
      </c>
      <c r="N11" s="40">
        <v>93.151441673882275</v>
      </c>
    </row>
    <row r="12" spans="1:14" x14ac:dyDescent="0.2">
      <c r="A12" s="74" t="s">
        <v>78</v>
      </c>
      <c r="B12" s="49">
        <f t="shared" si="0"/>
        <v>347.77</v>
      </c>
      <c r="C12" s="49">
        <v>17.259999999999998</v>
      </c>
      <c r="D12" s="49">
        <v>365.03</v>
      </c>
      <c r="E12" s="20">
        <f t="shared" si="1"/>
        <v>16957</v>
      </c>
      <c r="F12" s="20">
        <v>1197</v>
      </c>
      <c r="G12" s="20">
        <v>18154</v>
      </c>
      <c r="H12" s="45">
        <f t="shared" si="2"/>
        <v>119.1</v>
      </c>
      <c r="I12" s="45">
        <v>6.7</v>
      </c>
      <c r="J12" s="45">
        <v>125.8</v>
      </c>
      <c r="K12" s="36">
        <f t="shared" si="3"/>
        <v>5359.7430000000004</v>
      </c>
      <c r="L12" s="36">
        <v>132.846</v>
      </c>
      <c r="M12" s="36">
        <v>5492.5889999999999</v>
      </c>
      <c r="N12" s="40">
        <v>103.46605666671061</v>
      </c>
    </row>
    <row r="13" spans="1:14" ht="13.5" thickBot="1" x14ac:dyDescent="0.25">
      <c r="A13" s="74" t="s">
        <v>77</v>
      </c>
      <c r="B13" s="49">
        <f t="shared" si="0"/>
        <v>449.61</v>
      </c>
      <c r="C13" s="49">
        <v>70.319400000000002</v>
      </c>
      <c r="D13" s="49">
        <v>519.92939999999999</v>
      </c>
      <c r="E13" s="20">
        <f t="shared" si="1"/>
        <v>24146</v>
      </c>
      <c r="F13" s="20">
        <v>3674</v>
      </c>
      <c r="G13" s="20">
        <v>27820</v>
      </c>
      <c r="H13" s="45">
        <f t="shared" si="2"/>
        <v>183</v>
      </c>
      <c r="I13" s="45">
        <v>21.648</v>
      </c>
      <c r="J13" s="45">
        <v>204.648</v>
      </c>
      <c r="K13" s="36">
        <f t="shared" si="3"/>
        <v>4746.6700000000019</v>
      </c>
      <c r="L13" s="36">
        <v>708.40199000000007</v>
      </c>
      <c r="M13" s="36">
        <v>5455.0719900000022</v>
      </c>
      <c r="N13" s="40">
        <v>111.17734557219296</v>
      </c>
    </row>
    <row r="14" spans="1:14" ht="13.5" thickBot="1" x14ac:dyDescent="0.25">
      <c r="A14" s="39" t="s">
        <v>76</v>
      </c>
      <c r="B14" s="48">
        <f t="shared" si="0"/>
        <v>2364.36</v>
      </c>
      <c r="C14" s="48">
        <f>SUM(C10:C13)</f>
        <v>149.54840000000002</v>
      </c>
      <c r="D14" s="48">
        <v>2513.9084000000003</v>
      </c>
      <c r="E14" s="19">
        <f t="shared" si="1"/>
        <v>94694</v>
      </c>
      <c r="F14" s="19">
        <f>SUM(F10:F13)</f>
        <v>9762</v>
      </c>
      <c r="G14" s="19">
        <v>104456</v>
      </c>
      <c r="H14" s="48">
        <f t="shared" si="2"/>
        <v>689.8</v>
      </c>
      <c r="I14" s="48">
        <f>SUM(I10:I13)</f>
        <v>64.531200000000013</v>
      </c>
      <c r="J14" s="48">
        <v>754.33119999999997</v>
      </c>
      <c r="K14" s="34">
        <f t="shared" si="3"/>
        <v>54541.412000000004</v>
      </c>
      <c r="L14" s="34">
        <f>SUM(L10:L13)</f>
        <v>1342.49899</v>
      </c>
      <c r="M14" s="34">
        <v>55883.910990000004</v>
      </c>
      <c r="N14" s="33">
        <v>107.74604655720927</v>
      </c>
    </row>
    <row r="15" spans="1:14" x14ac:dyDescent="0.2">
      <c r="A15" s="75"/>
      <c r="B15" s="45"/>
      <c r="C15" s="45"/>
      <c r="D15" s="45"/>
      <c r="E15" s="46"/>
      <c r="F15" s="46"/>
      <c r="G15" s="46"/>
      <c r="H15" s="45"/>
      <c r="I15" s="45"/>
      <c r="J15" s="45"/>
      <c r="K15" s="44"/>
      <c r="L15" s="44"/>
      <c r="M15" s="44"/>
      <c r="N15" s="40"/>
    </row>
    <row r="16" spans="1:14" x14ac:dyDescent="0.2">
      <c r="A16" s="74" t="s">
        <v>75</v>
      </c>
      <c r="B16" s="49">
        <f t="shared" si="0"/>
        <v>569.67200000000003</v>
      </c>
      <c r="C16" s="49">
        <v>21.026</v>
      </c>
      <c r="D16" s="49">
        <v>590.69799999999998</v>
      </c>
      <c r="E16" s="20">
        <f t="shared" si="1"/>
        <v>25554</v>
      </c>
      <c r="F16" s="20">
        <v>1147</v>
      </c>
      <c r="G16" s="20">
        <v>26701</v>
      </c>
      <c r="H16" s="45">
        <f t="shared" si="2"/>
        <v>145.346</v>
      </c>
      <c r="I16" s="45">
        <v>10.562999999999999</v>
      </c>
      <c r="J16" s="45">
        <v>155.90899999999999</v>
      </c>
      <c r="K16" s="36">
        <f t="shared" si="3"/>
        <v>5381.87</v>
      </c>
      <c r="L16" s="36">
        <v>126.33199999999999</v>
      </c>
      <c r="M16" s="36">
        <v>5508.2020000000002</v>
      </c>
      <c r="N16" s="40">
        <v>84.924527705688959</v>
      </c>
    </row>
    <row r="17" spans="1:14" x14ac:dyDescent="0.2">
      <c r="A17" s="74" t="s">
        <v>74</v>
      </c>
      <c r="B17" s="49">
        <f t="shared" si="0"/>
        <v>461.66800000000001</v>
      </c>
      <c r="C17" s="49">
        <v>32.400999999999996</v>
      </c>
      <c r="D17" s="49">
        <v>494.06900000000002</v>
      </c>
      <c r="E17" s="20">
        <f t="shared" si="1"/>
        <v>20736</v>
      </c>
      <c r="F17" s="20">
        <v>2128</v>
      </c>
      <c r="G17" s="20">
        <v>22864</v>
      </c>
      <c r="H17" s="45">
        <f t="shared" si="2"/>
        <v>124.416</v>
      </c>
      <c r="I17" s="45">
        <v>12.07</v>
      </c>
      <c r="J17" s="45">
        <v>136.48599999999999</v>
      </c>
      <c r="K17" s="36">
        <f t="shared" si="3"/>
        <v>5800.0770000000002</v>
      </c>
      <c r="L17" s="36">
        <v>270.53999999999996</v>
      </c>
      <c r="M17" s="36">
        <v>6070.6170000000002</v>
      </c>
      <c r="N17" s="40">
        <v>73.748997979684802</v>
      </c>
    </row>
    <row r="18" spans="1:14" x14ac:dyDescent="0.2">
      <c r="A18" s="74" t="s">
        <v>73</v>
      </c>
      <c r="B18" s="49">
        <f t="shared" si="0"/>
        <v>138.172</v>
      </c>
      <c r="C18" s="49">
        <v>64.068999999999988</v>
      </c>
      <c r="D18" s="49">
        <v>202.24099999999999</v>
      </c>
      <c r="E18" s="20">
        <f t="shared" si="1"/>
        <v>7807</v>
      </c>
      <c r="F18" s="20">
        <v>3518</v>
      </c>
      <c r="G18" s="20">
        <v>11325</v>
      </c>
      <c r="H18" s="45">
        <f t="shared" si="2"/>
        <v>47.760000000000005</v>
      </c>
      <c r="I18" s="45">
        <v>32.659000000000006</v>
      </c>
      <c r="J18" s="45">
        <v>80.419000000000011</v>
      </c>
      <c r="K18" s="36">
        <f t="shared" si="3"/>
        <v>3632.5429599999998</v>
      </c>
      <c r="L18" s="36">
        <v>464.90703000000008</v>
      </c>
      <c r="M18" s="36">
        <v>4097.4499900000001</v>
      </c>
      <c r="N18" s="40">
        <v>80.898174608920129</v>
      </c>
    </row>
    <row r="19" spans="1:14" x14ac:dyDescent="0.2">
      <c r="A19" s="74" t="s">
        <v>72</v>
      </c>
      <c r="B19" s="49">
        <f t="shared" si="0"/>
        <v>279.16000000000003</v>
      </c>
      <c r="C19" s="49">
        <v>16.924999999999997</v>
      </c>
      <c r="D19" s="49">
        <v>296.08500000000004</v>
      </c>
      <c r="E19" s="20">
        <f t="shared" si="1"/>
        <v>13653</v>
      </c>
      <c r="F19" s="20">
        <v>1234</v>
      </c>
      <c r="G19" s="20">
        <v>14887</v>
      </c>
      <c r="H19" s="45">
        <f t="shared" si="2"/>
        <v>78.203000000000003</v>
      </c>
      <c r="I19" s="45">
        <v>9.1379999999999981</v>
      </c>
      <c r="J19" s="45">
        <v>87.341000000000008</v>
      </c>
      <c r="K19" s="36">
        <f t="shared" si="3"/>
        <v>3648.674</v>
      </c>
      <c r="L19" s="36">
        <v>220.108</v>
      </c>
      <c r="M19" s="36">
        <v>3868.7820000000002</v>
      </c>
      <c r="N19" s="40">
        <v>88.843354403993445</v>
      </c>
    </row>
    <row r="20" spans="1:14" x14ac:dyDescent="0.2">
      <c r="A20" s="74" t="s">
        <v>71</v>
      </c>
      <c r="B20" s="49">
        <f t="shared" si="0"/>
        <v>431.87</v>
      </c>
      <c r="C20" s="49">
        <v>7.2759999999999998</v>
      </c>
      <c r="D20" s="49">
        <v>439.14600000000002</v>
      </c>
      <c r="E20" s="20">
        <f t="shared" si="1"/>
        <v>15053</v>
      </c>
      <c r="F20" s="20">
        <v>317</v>
      </c>
      <c r="G20" s="20">
        <v>15370</v>
      </c>
      <c r="H20" s="45">
        <f t="shared" si="2"/>
        <v>101.8</v>
      </c>
      <c r="I20" s="45">
        <v>2.3279999999999998</v>
      </c>
      <c r="J20" s="45">
        <v>104.128</v>
      </c>
      <c r="K20" s="36">
        <f t="shared" si="3"/>
        <v>3561.7060000000001</v>
      </c>
      <c r="L20" s="36">
        <v>5.59</v>
      </c>
      <c r="M20" s="36">
        <v>3567.2960000000003</v>
      </c>
      <c r="N20" s="40">
        <v>69.877701760907527</v>
      </c>
    </row>
    <row r="21" spans="1:14" x14ac:dyDescent="0.2">
      <c r="A21" s="74" t="s">
        <v>70</v>
      </c>
      <c r="B21" s="49">
        <f t="shared" si="0"/>
        <v>230.97</v>
      </c>
      <c r="C21" s="49">
        <v>6.5609999999999999</v>
      </c>
      <c r="D21" s="49">
        <v>237.53100000000001</v>
      </c>
      <c r="E21" s="20">
        <f t="shared" si="1"/>
        <v>9259</v>
      </c>
      <c r="F21" s="20">
        <v>288</v>
      </c>
      <c r="G21" s="20">
        <v>9547</v>
      </c>
      <c r="H21" s="45">
        <f t="shared" si="2"/>
        <v>61.9</v>
      </c>
      <c r="I21" s="45">
        <v>3.0249999999999999</v>
      </c>
      <c r="J21" s="45">
        <v>64.924999999999997</v>
      </c>
      <c r="K21" s="36">
        <f t="shared" si="3"/>
        <v>2229.4900000000002</v>
      </c>
      <c r="L21" s="36">
        <v>23.6</v>
      </c>
      <c r="M21" s="36">
        <v>2253.09</v>
      </c>
      <c r="N21" s="40">
        <v>85.149234737838384</v>
      </c>
    </row>
    <row r="22" spans="1:14" ht="13.5" thickBot="1" x14ac:dyDescent="0.25">
      <c r="A22" s="74" t="s">
        <v>69</v>
      </c>
      <c r="B22" s="49">
        <f t="shared" si="0"/>
        <v>440.58600000000001</v>
      </c>
      <c r="C22" s="49">
        <v>67.123000000000005</v>
      </c>
      <c r="D22" s="49">
        <v>507.709</v>
      </c>
      <c r="E22" s="20">
        <f t="shared" si="1"/>
        <v>21158</v>
      </c>
      <c r="F22" s="20">
        <v>4394</v>
      </c>
      <c r="G22" s="20">
        <v>25552</v>
      </c>
      <c r="H22" s="45">
        <f t="shared" si="2"/>
        <v>150.49299999999999</v>
      </c>
      <c r="I22" s="45">
        <v>40.725999999999999</v>
      </c>
      <c r="J22" s="45">
        <v>191.21899999999999</v>
      </c>
      <c r="K22" s="36">
        <f t="shared" si="3"/>
        <v>10261.455</v>
      </c>
      <c r="L22" s="36">
        <v>439.03499999999997</v>
      </c>
      <c r="M22" s="36">
        <v>10700.49</v>
      </c>
      <c r="N22" s="40">
        <v>87.44626799999584</v>
      </c>
    </row>
    <row r="23" spans="1:14" ht="13.5" thickBot="1" x14ac:dyDescent="0.25">
      <c r="A23" s="39" t="s">
        <v>68</v>
      </c>
      <c r="B23" s="48">
        <f t="shared" si="0"/>
        <v>2552.098</v>
      </c>
      <c r="C23" s="48">
        <f>SUM(C16:C22)</f>
        <v>215.38100000000003</v>
      </c>
      <c r="D23" s="48">
        <v>2767.4789999999998</v>
      </c>
      <c r="E23" s="19">
        <f t="shared" si="1"/>
        <v>113220</v>
      </c>
      <c r="F23" s="19">
        <f>SUM(F16:F22)</f>
        <v>13026</v>
      </c>
      <c r="G23" s="19">
        <v>126246</v>
      </c>
      <c r="H23" s="48">
        <f t="shared" si="2"/>
        <v>709.91799999999989</v>
      </c>
      <c r="I23" s="48">
        <f>SUM(I16:I22)</f>
        <v>110.50900000000001</v>
      </c>
      <c r="J23" s="48">
        <v>820.42699999999991</v>
      </c>
      <c r="K23" s="34">
        <f t="shared" si="3"/>
        <v>34515.814960000003</v>
      </c>
      <c r="L23" s="34">
        <f>SUM(L16:L22)</f>
        <v>1550.1120299999998</v>
      </c>
      <c r="M23" s="208">
        <v>36065.92699</v>
      </c>
      <c r="N23" s="33">
        <v>82.024559191562787</v>
      </c>
    </row>
    <row r="24" spans="1:14" x14ac:dyDescent="0.2">
      <c r="A24" s="75"/>
      <c r="B24" s="45"/>
      <c r="C24" s="45"/>
      <c r="D24" s="45"/>
      <c r="E24" s="46"/>
      <c r="F24" s="46"/>
      <c r="G24" s="46"/>
      <c r="H24" s="45"/>
      <c r="I24" s="45"/>
      <c r="J24" s="45"/>
      <c r="K24" s="44"/>
      <c r="L24" s="44"/>
      <c r="M24" s="44"/>
      <c r="N24" s="40"/>
    </row>
    <row r="25" spans="1:14" x14ac:dyDescent="0.2">
      <c r="A25" s="74" t="s">
        <v>67</v>
      </c>
      <c r="B25" s="49">
        <f t="shared" si="0"/>
        <v>198.97200000000001</v>
      </c>
      <c r="C25" s="49">
        <v>15.975000000000001</v>
      </c>
      <c r="D25" s="49">
        <v>214.947</v>
      </c>
      <c r="E25" s="20">
        <f t="shared" si="1"/>
        <v>7232</v>
      </c>
      <c r="F25" s="20">
        <v>413</v>
      </c>
      <c r="G25" s="20">
        <v>7645</v>
      </c>
      <c r="H25" s="45">
        <f t="shared" si="2"/>
        <v>39.271999999999998</v>
      </c>
      <c r="I25" s="45">
        <v>7.8</v>
      </c>
      <c r="J25" s="45">
        <v>47.071999999999996</v>
      </c>
      <c r="K25" s="36">
        <f t="shared" si="3"/>
        <v>1734.058</v>
      </c>
      <c r="L25" s="36">
        <v>36.905999999999999</v>
      </c>
      <c r="M25" s="36">
        <v>1770.9639999999999</v>
      </c>
      <c r="N25" s="40">
        <v>77.133876064431774</v>
      </c>
    </row>
    <row r="26" spans="1:14" x14ac:dyDescent="0.2">
      <c r="A26" s="74" t="s">
        <v>66</v>
      </c>
      <c r="B26" s="49">
        <f t="shared" si="0"/>
        <v>217.40000000000003</v>
      </c>
      <c r="C26" s="49">
        <v>17.579999999999998</v>
      </c>
      <c r="D26" s="49">
        <v>234.98000000000002</v>
      </c>
      <c r="E26" s="20">
        <f t="shared" si="1"/>
        <v>6931</v>
      </c>
      <c r="F26" s="20">
        <v>692</v>
      </c>
      <c r="G26" s="20">
        <v>7623</v>
      </c>
      <c r="H26" s="45">
        <f t="shared" si="2"/>
        <v>48.1</v>
      </c>
      <c r="I26" s="45">
        <v>4.37</v>
      </c>
      <c r="J26" s="45">
        <v>52.47</v>
      </c>
      <c r="K26" s="36">
        <f t="shared" si="3"/>
        <v>2004.3599999999997</v>
      </c>
      <c r="L26" s="36">
        <v>142.29300000000001</v>
      </c>
      <c r="M26" s="36">
        <v>2146.6529999999998</v>
      </c>
      <c r="N26" s="40">
        <v>77.5941689226036</v>
      </c>
    </row>
    <row r="27" spans="1:14" x14ac:dyDescent="0.2">
      <c r="A27" s="74" t="s">
        <v>65</v>
      </c>
      <c r="B27" s="49">
        <f t="shared" si="0"/>
        <v>192.11</v>
      </c>
      <c r="C27" s="49">
        <v>33.506</v>
      </c>
      <c r="D27" s="49">
        <v>225.61600000000001</v>
      </c>
      <c r="E27" s="20">
        <f t="shared" si="1"/>
        <v>4501</v>
      </c>
      <c r="F27" s="20">
        <v>947</v>
      </c>
      <c r="G27" s="20">
        <v>5448</v>
      </c>
      <c r="H27" s="45">
        <f t="shared" si="2"/>
        <v>31.908999999999999</v>
      </c>
      <c r="I27" s="45">
        <v>15.737</v>
      </c>
      <c r="J27" s="45">
        <v>47.646000000000001</v>
      </c>
      <c r="K27" s="36">
        <f t="shared" si="3"/>
        <v>1603.9580000000001</v>
      </c>
      <c r="L27" s="36">
        <v>114.71900000000001</v>
      </c>
      <c r="M27" s="36">
        <v>1718.6770000000001</v>
      </c>
      <c r="N27" s="40">
        <v>79.293209419673403</v>
      </c>
    </row>
    <row r="28" spans="1:14" x14ac:dyDescent="0.2">
      <c r="A28" s="74" t="s">
        <v>94</v>
      </c>
      <c r="B28" s="49">
        <f t="shared" si="0"/>
        <v>307.19</v>
      </c>
      <c r="C28" s="49">
        <v>64.835999999999999</v>
      </c>
      <c r="D28" s="49">
        <v>372.02600000000001</v>
      </c>
      <c r="E28" s="20">
        <f t="shared" si="1"/>
        <v>9659</v>
      </c>
      <c r="F28" s="20">
        <v>2757</v>
      </c>
      <c r="G28" s="20">
        <v>12416</v>
      </c>
      <c r="H28" s="45">
        <f t="shared" si="2"/>
        <v>71.22399999999999</v>
      </c>
      <c r="I28" s="45">
        <v>47.134999999999998</v>
      </c>
      <c r="J28" s="45">
        <v>118.35899999999998</v>
      </c>
      <c r="K28" s="36">
        <f t="shared" si="3"/>
        <v>2778.8939999999998</v>
      </c>
      <c r="L28" s="36">
        <v>339.78399999999993</v>
      </c>
      <c r="M28" s="36">
        <v>3118.6779999999999</v>
      </c>
      <c r="N28" s="40">
        <v>52.892719259028155</v>
      </c>
    </row>
    <row r="29" spans="1:14" x14ac:dyDescent="0.2">
      <c r="A29" s="74" t="s">
        <v>63</v>
      </c>
      <c r="B29" s="49">
        <f t="shared" si="0"/>
        <v>207.136</v>
      </c>
      <c r="C29" s="49">
        <v>10</v>
      </c>
      <c r="D29" s="49">
        <v>217.136</v>
      </c>
      <c r="E29" s="20">
        <f t="shared" si="1"/>
        <v>9871</v>
      </c>
      <c r="F29" s="20">
        <v>305</v>
      </c>
      <c r="G29" s="20">
        <v>10176</v>
      </c>
      <c r="H29" s="45">
        <f t="shared" si="2"/>
        <v>71.052000000000007</v>
      </c>
      <c r="I29" s="45">
        <v>2.12</v>
      </c>
      <c r="J29" s="45">
        <v>73.172000000000011</v>
      </c>
      <c r="K29" s="36">
        <f t="shared" si="3"/>
        <v>2346.7539999999999</v>
      </c>
      <c r="L29" s="36">
        <v>39.606999999999999</v>
      </c>
      <c r="M29" s="36">
        <v>2386.3609999999999</v>
      </c>
      <c r="N29" s="40">
        <v>73.715759153681134</v>
      </c>
    </row>
    <row r="30" spans="1:14" x14ac:dyDescent="0.2">
      <c r="A30" s="74" t="s">
        <v>62</v>
      </c>
      <c r="B30" s="49">
        <f t="shared" si="0"/>
        <v>218.2</v>
      </c>
      <c r="C30" s="49">
        <v>4.7949999999999999</v>
      </c>
      <c r="D30" s="49">
        <v>222.99499999999998</v>
      </c>
      <c r="E30" s="20">
        <f t="shared" si="1"/>
        <v>7558</v>
      </c>
      <c r="F30" s="20">
        <v>329</v>
      </c>
      <c r="G30" s="20">
        <v>7887</v>
      </c>
      <c r="H30" s="45">
        <f t="shared" si="2"/>
        <v>57.13</v>
      </c>
      <c r="I30" s="45">
        <v>2.617</v>
      </c>
      <c r="J30" s="45">
        <v>59.747</v>
      </c>
      <c r="K30" s="36">
        <f t="shared" si="3"/>
        <v>2673.0050000000001</v>
      </c>
      <c r="L30" s="36">
        <v>47.9985</v>
      </c>
      <c r="M30" s="36">
        <v>2721.0035000000003</v>
      </c>
      <c r="N30" s="40">
        <v>75.426093978093192</v>
      </c>
    </row>
    <row r="31" spans="1:14" x14ac:dyDescent="0.2">
      <c r="A31" s="74" t="s">
        <v>61</v>
      </c>
      <c r="B31" s="49">
        <f t="shared" si="0"/>
        <v>865.51300000000003</v>
      </c>
      <c r="C31" s="49">
        <v>15.932</v>
      </c>
      <c r="D31" s="49">
        <v>881.44500000000005</v>
      </c>
      <c r="E31" s="20">
        <f t="shared" si="1"/>
        <v>22053</v>
      </c>
      <c r="F31" s="20">
        <v>445</v>
      </c>
      <c r="G31" s="20">
        <v>22498</v>
      </c>
      <c r="H31" s="45">
        <f t="shared" si="2"/>
        <v>138.09</v>
      </c>
      <c r="I31" s="45">
        <v>9.42</v>
      </c>
      <c r="J31" s="45">
        <v>147.51</v>
      </c>
      <c r="K31" s="36">
        <f t="shared" si="3"/>
        <v>7962.27</v>
      </c>
      <c r="L31" s="36">
        <v>342.31189899999998</v>
      </c>
      <c r="M31" s="36">
        <v>8304.5818990000007</v>
      </c>
      <c r="N31" s="40">
        <v>79.084163265791844</v>
      </c>
    </row>
    <row r="32" spans="1:14" x14ac:dyDescent="0.2">
      <c r="A32" s="74" t="s">
        <v>60</v>
      </c>
      <c r="B32" s="49">
        <f t="shared" si="0"/>
        <v>146.30000000000001</v>
      </c>
      <c r="C32" s="49">
        <v>34.689</v>
      </c>
      <c r="D32" s="49">
        <v>180.989</v>
      </c>
      <c r="E32" s="20">
        <f t="shared" si="1"/>
        <v>6101</v>
      </c>
      <c r="F32" s="20">
        <v>869</v>
      </c>
      <c r="G32" s="20">
        <v>6970</v>
      </c>
      <c r="H32" s="45">
        <f t="shared" si="2"/>
        <v>47</v>
      </c>
      <c r="I32" s="45">
        <v>8</v>
      </c>
      <c r="J32" s="45">
        <v>55</v>
      </c>
      <c r="K32" s="36">
        <f t="shared" si="3"/>
        <v>1663.375</v>
      </c>
      <c r="L32" s="36">
        <v>71.372</v>
      </c>
      <c r="M32" s="36">
        <v>1734.7470000000001</v>
      </c>
      <c r="N32" s="40">
        <v>74.118298889152371</v>
      </c>
    </row>
    <row r="33" spans="1:14" ht="13.5" thickBot="1" x14ac:dyDescent="0.25">
      <c r="A33" s="76" t="s">
        <v>59</v>
      </c>
      <c r="B33" s="209">
        <f t="shared" si="0"/>
        <v>467.048</v>
      </c>
      <c r="C33" s="209">
        <v>107.11199999999999</v>
      </c>
      <c r="D33" s="209">
        <v>574.16</v>
      </c>
      <c r="E33" s="47">
        <f t="shared" si="1"/>
        <v>17505</v>
      </c>
      <c r="F33" s="47">
        <v>4662</v>
      </c>
      <c r="G33" s="47">
        <v>22167</v>
      </c>
      <c r="H33" s="210">
        <f t="shared" si="2"/>
        <v>104.90300000000001</v>
      </c>
      <c r="I33" s="210">
        <v>44.331000000000003</v>
      </c>
      <c r="J33" s="210">
        <v>149.23400000000001</v>
      </c>
      <c r="K33" s="36">
        <f t="shared" si="3"/>
        <v>5561.9369999999999</v>
      </c>
      <c r="L33" s="36">
        <v>851.87299999999993</v>
      </c>
      <c r="M33" s="36">
        <v>6413.8099999999995</v>
      </c>
      <c r="N33" s="40">
        <v>41.607830282351941</v>
      </c>
    </row>
    <row r="34" spans="1:14" ht="13.5" thickBot="1" x14ac:dyDescent="0.25">
      <c r="A34" s="39" t="s">
        <v>58</v>
      </c>
      <c r="B34" s="48">
        <f t="shared" si="0"/>
        <v>2819.8689999999997</v>
      </c>
      <c r="C34" s="48">
        <f>SUM(C25:C33)</f>
        <v>304.42499999999995</v>
      </c>
      <c r="D34" s="48">
        <v>3124.2939999999999</v>
      </c>
      <c r="E34" s="19">
        <f t="shared" si="1"/>
        <v>91411</v>
      </c>
      <c r="F34" s="19">
        <f>SUM(F25:F33)</f>
        <v>11419</v>
      </c>
      <c r="G34" s="19">
        <v>102830</v>
      </c>
      <c r="H34" s="48">
        <f t="shared" si="2"/>
        <v>608.68000000000006</v>
      </c>
      <c r="I34" s="48">
        <f>SUM(I25:I33)</f>
        <v>141.53000000000003</v>
      </c>
      <c r="J34" s="48">
        <v>750.21</v>
      </c>
      <c r="K34" s="34">
        <f t="shared" si="3"/>
        <v>28328.611000000004</v>
      </c>
      <c r="L34" s="34">
        <f>SUM(L25:L33)</f>
        <v>1986.864399</v>
      </c>
      <c r="M34" s="208">
        <v>30315.475399000003</v>
      </c>
      <c r="N34" s="33">
        <v>67.56658197052657</v>
      </c>
    </row>
    <row r="35" spans="1:14" x14ac:dyDescent="0.2">
      <c r="A35" s="77"/>
      <c r="B35" s="43"/>
      <c r="C35" s="43"/>
      <c r="D35" s="43"/>
      <c r="E35" s="211"/>
      <c r="F35" s="211"/>
      <c r="G35" s="211"/>
      <c r="H35" s="43"/>
      <c r="I35" s="43"/>
      <c r="J35" s="43"/>
      <c r="K35" s="42"/>
      <c r="L35" s="42"/>
      <c r="M35" s="42"/>
      <c r="N35" s="41"/>
    </row>
    <row r="36" spans="1:14" x14ac:dyDescent="0.2">
      <c r="A36" s="74" t="s">
        <v>57</v>
      </c>
      <c r="B36" s="49">
        <f t="shared" si="0"/>
        <v>632.42100000000005</v>
      </c>
      <c r="C36" s="49">
        <v>46.6</v>
      </c>
      <c r="D36" s="49">
        <v>679.02100000000007</v>
      </c>
      <c r="E36" s="20">
        <f t="shared" si="1"/>
        <v>21598</v>
      </c>
      <c r="F36" s="20">
        <v>2734</v>
      </c>
      <c r="G36" s="20">
        <v>24332</v>
      </c>
      <c r="H36" s="49">
        <f t="shared" si="2"/>
        <v>194.167</v>
      </c>
      <c r="I36" s="49">
        <v>18.600000000000001</v>
      </c>
      <c r="J36" s="49">
        <v>212.767</v>
      </c>
      <c r="K36" s="36">
        <f t="shared" si="3"/>
        <v>4924.9160000000002</v>
      </c>
      <c r="L36" s="36">
        <v>243.68200000000002</v>
      </c>
      <c r="M36" s="36">
        <v>5168.598</v>
      </c>
      <c r="N36" s="288">
        <v>86.773866045804084</v>
      </c>
    </row>
    <row r="37" spans="1:14" x14ac:dyDescent="0.2">
      <c r="A37" s="74" t="s">
        <v>56</v>
      </c>
      <c r="B37" s="49">
        <f t="shared" si="0"/>
        <v>779.27300000000002</v>
      </c>
      <c r="C37" s="49">
        <v>21.807000000000002</v>
      </c>
      <c r="D37" s="49">
        <v>801.08</v>
      </c>
      <c r="E37" s="20">
        <f t="shared" si="1"/>
        <v>24081</v>
      </c>
      <c r="F37" s="20">
        <v>677</v>
      </c>
      <c r="G37" s="20">
        <v>24758</v>
      </c>
      <c r="H37" s="45">
        <f t="shared" si="2"/>
        <v>232.21299999999999</v>
      </c>
      <c r="I37" s="45">
        <v>4.4939999999999998</v>
      </c>
      <c r="J37" s="45">
        <v>236.70699999999999</v>
      </c>
      <c r="K37" s="36">
        <f t="shared" si="3"/>
        <v>4130.6660000000002</v>
      </c>
      <c r="L37" s="36">
        <v>58.304000000000002</v>
      </c>
      <c r="M37" s="36">
        <v>4188.97</v>
      </c>
      <c r="N37" s="40">
        <v>69.873950053554324</v>
      </c>
    </row>
    <row r="38" spans="1:14" x14ac:dyDescent="0.2">
      <c r="A38" s="74" t="s">
        <v>55</v>
      </c>
      <c r="B38" s="49">
        <f t="shared" si="0"/>
        <v>850.95299999999997</v>
      </c>
      <c r="C38" s="49">
        <v>181.94890000000004</v>
      </c>
      <c r="D38" s="49">
        <v>1032.9019000000001</v>
      </c>
      <c r="E38" s="20">
        <f t="shared" si="1"/>
        <v>26435</v>
      </c>
      <c r="F38" s="20">
        <v>10245</v>
      </c>
      <c r="G38" s="20">
        <v>36680</v>
      </c>
      <c r="H38" s="45">
        <f t="shared" si="2"/>
        <v>394.36700000000002</v>
      </c>
      <c r="I38" s="45">
        <v>61.924399999999999</v>
      </c>
      <c r="J38" s="45">
        <v>456.29140000000001</v>
      </c>
      <c r="K38" s="36">
        <f t="shared" si="3"/>
        <v>10231.236999999999</v>
      </c>
      <c r="L38" s="36">
        <v>1134.2199999999996</v>
      </c>
      <c r="M38" s="36">
        <v>11365.456999999999</v>
      </c>
      <c r="N38" s="40">
        <v>91.885464157578866</v>
      </c>
    </row>
    <row r="39" spans="1:14" x14ac:dyDescent="0.2">
      <c r="A39" s="74" t="s">
        <v>54</v>
      </c>
      <c r="B39" s="49">
        <f t="shared" si="0"/>
        <v>880.995</v>
      </c>
      <c r="C39" s="49">
        <v>29.433</v>
      </c>
      <c r="D39" s="49">
        <v>910.428</v>
      </c>
      <c r="E39" s="20">
        <f t="shared" si="1"/>
        <v>35195</v>
      </c>
      <c r="F39" s="20">
        <v>1034</v>
      </c>
      <c r="G39" s="20">
        <v>36229</v>
      </c>
      <c r="H39" s="45">
        <f t="shared" si="2"/>
        <v>230.79900000000001</v>
      </c>
      <c r="I39" s="45">
        <v>5.8849999999999998</v>
      </c>
      <c r="J39" s="45">
        <v>236.684</v>
      </c>
      <c r="K39" s="36">
        <f t="shared" si="3"/>
        <v>6596.9340000000002</v>
      </c>
      <c r="L39" s="36">
        <v>86.03</v>
      </c>
      <c r="M39" s="36">
        <v>6682.9639999999999</v>
      </c>
      <c r="N39" s="40">
        <v>75.533549539622513</v>
      </c>
    </row>
    <row r="40" spans="1:14" x14ac:dyDescent="0.2">
      <c r="A40" s="74" t="s">
        <v>53</v>
      </c>
      <c r="B40" s="49">
        <f t="shared" si="0"/>
        <v>310.71700000000004</v>
      </c>
      <c r="C40" s="49">
        <v>0</v>
      </c>
      <c r="D40" s="49">
        <v>310.71700000000004</v>
      </c>
      <c r="E40" s="20">
        <f t="shared" si="1"/>
        <v>14710</v>
      </c>
      <c r="F40" s="38">
        <v>0</v>
      </c>
      <c r="G40" s="20">
        <v>14710</v>
      </c>
      <c r="H40" s="45">
        <f t="shared" si="2"/>
        <v>109.842</v>
      </c>
      <c r="I40" s="45">
        <v>0</v>
      </c>
      <c r="J40" s="45">
        <v>109.842</v>
      </c>
      <c r="K40" s="36">
        <f t="shared" si="3"/>
        <v>2978.114</v>
      </c>
      <c r="L40" s="36">
        <v>0</v>
      </c>
      <c r="M40" s="36">
        <v>2978.114</v>
      </c>
      <c r="N40" s="40">
        <v>81.626271693996486</v>
      </c>
    </row>
    <row r="41" spans="1:14" x14ac:dyDescent="0.2">
      <c r="A41" s="74" t="s">
        <v>52</v>
      </c>
      <c r="B41" s="49">
        <f t="shared" si="0"/>
        <v>381.10700000000003</v>
      </c>
      <c r="C41" s="49">
        <v>25.4</v>
      </c>
      <c r="D41" s="49">
        <v>406.50700000000001</v>
      </c>
      <c r="E41" s="20">
        <f t="shared" si="1"/>
        <v>16614</v>
      </c>
      <c r="F41" s="20">
        <v>952</v>
      </c>
      <c r="G41" s="20">
        <v>17566</v>
      </c>
      <c r="H41" s="45">
        <f t="shared" si="2"/>
        <v>103.212</v>
      </c>
      <c r="I41" s="45">
        <v>7.5</v>
      </c>
      <c r="J41" s="45">
        <v>110.712</v>
      </c>
      <c r="K41" s="36">
        <f t="shared" si="3"/>
        <v>3366.3090000000002</v>
      </c>
      <c r="L41" s="36">
        <v>127.181</v>
      </c>
      <c r="M41" s="36">
        <v>3493.4900000000002</v>
      </c>
      <c r="N41" s="40">
        <v>75.244895217597957</v>
      </c>
    </row>
    <row r="42" spans="1:14" x14ac:dyDescent="0.2">
      <c r="A42" s="74" t="s">
        <v>51</v>
      </c>
      <c r="B42" s="49">
        <f t="shared" si="0"/>
        <v>345.39400000000001</v>
      </c>
      <c r="C42" s="49">
        <v>9.7219999999999995</v>
      </c>
      <c r="D42" s="49">
        <v>355.11599999999999</v>
      </c>
      <c r="E42" s="20">
        <f t="shared" si="1"/>
        <v>10434</v>
      </c>
      <c r="F42" s="20">
        <v>472</v>
      </c>
      <c r="G42" s="20">
        <v>10906</v>
      </c>
      <c r="H42" s="45">
        <f t="shared" si="2"/>
        <v>156.52500000000001</v>
      </c>
      <c r="I42" s="45">
        <v>14.001999999999999</v>
      </c>
      <c r="J42" s="45">
        <v>170.52700000000002</v>
      </c>
      <c r="K42" s="36">
        <f t="shared" si="3"/>
        <v>1755.9870000000001</v>
      </c>
      <c r="L42" s="36">
        <v>41.596000000000004</v>
      </c>
      <c r="M42" s="36">
        <v>1797.5830000000001</v>
      </c>
      <c r="N42" s="40">
        <v>70.301637123214292</v>
      </c>
    </row>
    <row r="43" spans="1:14" ht="13.5" thickBot="1" x14ac:dyDescent="0.25">
      <c r="A43" s="74" t="s">
        <v>138</v>
      </c>
      <c r="B43" s="49">
        <f t="shared" si="0"/>
        <v>458.60500000000002</v>
      </c>
      <c r="C43" s="49">
        <v>0</v>
      </c>
      <c r="D43" s="49">
        <v>458.60500000000002</v>
      </c>
      <c r="E43" s="20">
        <f t="shared" si="1"/>
        <v>0</v>
      </c>
      <c r="F43" s="20">
        <v>0</v>
      </c>
      <c r="G43" s="20">
        <v>0</v>
      </c>
      <c r="H43" s="45">
        <f t="shared" si="2"/>
        <v>0</v>
      </c>
      <c r="I43" s="45">
        <v>0</v>
      </c>
      <c r="J43" s="45">
        <v>0</v>
      </c>
      <c r="K43" s="36">
        <f t="shared" si="3"/>
        <v>981.87099999999191</v>
      </c>
      <c r="L43" s="36"/>
      <c r="M43" s="36">
        <v>981.87099999999191</v>
      </c>
      <c r="N43" s="40"/>
    </row>
    <row r="44" spans="1:14" ht="13.5" thickBot="1" x14ac:dyDescent="0.25">
      <c r="A44" s="39" t="s">
        <v>50</v>
      </c>
      <c r="B44" s="48">
        <f t="shared" si="0"/>
        <v>4639.4650000000011</v>
      </c>
      <c r="C44" s="48">
        <f>SUM(C36:C43)</f>
        <v>314.91090000000003</v>
      </c>
      <c r="D44" s="48">
        <v>4954.3759000000009</v>
      </c>
      <c r="E44" s="19">
        <f t="shared" si="1"/>
        <v>149067</v>
      </c>
      <c r="F44" s="19">
        <f>SUM(F36:F43)</f>
        <v>16114</v>
      </c>
      <c r="G44" s="19">
        <v>165181</v>
      </c>
      <c r="H44" s="48">
        <f t="shared" si="2"/>
        <v>1421.125</v>
      </c>
      <c r="I44" s="48">
        <f>SUM(I36:I43)</f>
        <v>112.4054</v>
      </c>
      <c r="J44" s="48">
        <v>1533.5304000000001</v>
      </c>
      <c r="K44" s="34">
        <f t="shared" si="3"/>
        <v>34966.033999999992</v>
      </c>
      <c r="L44" s="34">
        <f>SUM(L36:L43)</f>
        <v>1691.0129999999997</v>
      </c>
      <c r="M44" s="34">
        <v>36657.046999999991</v>
      </c>
      <c r="N44" s="33">
        <v>80.369962542600291</v>
      </c>
    </row>
    <row r="45" spans="1:14" x14ac:dyDescent="0.2">
      <c r="A45" s="77"/>
      <c r="B45" s="43"/>
      <c r="C45" s="43"/>
      <c r="D45" s="43"/>
      <c r="E45" s="211"/>
      <c r="F45" s="211"/>
      <c r="G45" s="211"/>
      <c r="H45" s="43"/>
      <c r="I45" s="43"/>
      <c r="J45" s="43"/>
      <c r="K45" s="42"/>
      <c r="L45" s="42"/>
      <c r="M45" s="42"/>
      <c r="N45" s="41"/>
    </row>
    <row r="46" spans="1:14" x14ac:dyDescent="0.2">
      <c r="A46" s="74" t="s">
        <v>49</v>
      </c>
      <c r="B46" s="49">
        <f t="shared" si="0"/>
        <v>147.38999999999999</v>
      </c>
      <c r="C46" s="49">
        <v>13.030000000000001</v>
      </c>
      <c r="D46" s="49">
        <v>160.41999999999999</v>
      </c>
      <c r="E46" s="20">
        <f t="shared" si="1"/>
        <v>5304</v>
      </c>
      <c r="F46" s="20">
        <v>500</v>
      </c>
      <c r="G46" s="20">
        <v>5804</v>
      </c>
      <c r="H46" s="49">
        <f t="shared" si="2"/>
        <v>20.2</v>
      </c>
      <c r="I46" s="49">
        <v>6.4799999999999995</v>
      </c>
      <c r="J46" s="49">
        <v>26.68</v>
      </c>
      <c r="K46" s="36">
        <f t="shared" si="3"/>
        <v>1093.3340000000001</v>
      </c>
      <c r="L46" s="36">
        <v>60.009</v>
      </c>
      <c r="M46" s="36">
        <v>1153.3430000000001</v>
      </c>
      <c r="N46" s="288">
        <v>58.897416447280349</v>
      </c>
    </row>
    <row r="47" spans="1:14" x14ac:dyDescent="0.2">
      <c r="A47" s="74" t="s">
        <v>48</v>
      </c>
      <c r="B47" s="49">
        <f t="shared" si="0"/>
        <v>544.70000000000005</v>
      </c>
      <c r="C47" s="49">
        <v>79.086999999999989</v>
      </c>
      <c r="D47" s="49">
        <v>623.78700000000003</v>
      </c>
      <c r="E47" s="20">
        <f t="shared" si="1"/>
        <v>14991</v>
      </c>
      <c r="F47" s="20">
        <v>1702</v>
      </c>
      <c r="G47" s="20">
        <v>16693</v>
      </c>
      <c r="H47" s="49">
        <f t="shared" si="2"/>
        <v>115.00000000000001</v>
      </c>
      <c r="I47" s="49">
        <v>27.471739999999997</v>
      </c>
      <c r="J47" s="49">
        <v>142.47174000000001</v>
      </c>
      <c r="K47" s="36">
        <f t="shared" si="3"/>
        <v>3936.5659999999998</v>
      </c>
      <c r="L47" s="36">
        <v>161.20599999999999</v>
      </c>
      <c r="M47" s="36">
        <v>4097.7719999999999</v>
      </c>
      <c r="N47" s="40">
        <v>61.269861141661735</v>
      </c>
    </row>
    <row r="48" spans="1:14" x14ac:dyDescent="0.2">
      <c r="A48" s="74" t="s">
        <v>47</v>
      </c>
      <c r="B48" s="49">
        <f t="shared" si="0"/>
        <v>278.60000000000002</v>
      </c>
      <c r="C48" s="49">
        <v>5.1139999999999999</v>
      </c>
      <c r="D48" s="49">
        <v>283.714</v>
      </c>
      <c r="E48" s="20">
        <f t="shared" si="1"/>
        <v>7276</v>
      </c>
      <c r="F48" s="20">
        <v>40</v>
      </c>
      <c r="G48" s="20">
        <v>7316</v>
      </c>
      <c r="H48" s="49">
        <f t="shared" si="2"/>
        <v>35.26</v>
      </c>
      <c r="I48" s="49">
        <v>0</v>
      </c>
      <c r="J48" s="49">
        <v>35.26</v>
      </c>
      <c r="K48" s="36">
        <f t="shared" si="3"/>
        <v>1729.1</v>
      </c>
      <c r="L48" s="36">
        <v>61.259030000000003</v>
      </c>
      <c r="M48" s="36">
        <v>1790.3590299999998</v>
      </c>
      <c r="N48" s="40">
        <v>67.254315484629828</v>
      </c>
    </row>
    <row r="49" spans="1:14" x14ac:dyDescent="0.2">
      <c r="A49" s="74" t="s">
        <v>46</v>
      </c>
      <c r="B49" s="49">
        <f t="shared" si="0"/>
        <v>87.62</v>
      </c>
      <c r="C49" s="49">
        <v>60.856000000000002</v>
      </c>
      <c r="D49" s="49">
        <v>148.476</v>
      </c>
      <c r="E49" s="20">
        <f t="shared" si="1"/>
        <v>3434</v>
      </c>
      <c r="F49" s="20">
        <v>2606</v>
      </c>
      <c r="G49" s="20">
        <v>6040</v>
      </c>
      <c r="H49" s="49">
        <f t="shared" si="2"/>
        <v>35.000000000000007</v>
      </c>
      <c r="I49" s="49">
        <v>36.845999999999997</v>
      </c>
      <c r="J49" s="49">
        <v>71.846000000000004</v>
      </c>
      <c r="K49" s="36">
        <f t="shared" si="3"/>
        <v>1127.7819999999999</v>
      </c>
      <c r="L49" s="36">
        <v>402.971</v>
      </c>
      <c r="M49" s="36">
        <v>1530.7529999999999</v>
      </c>
      <c r="N49" s="40">
        <v>73.654000854480429</v>
      </c>
    </row>
    <row r="50" spans="1:14" x14ac:dyDescent="0.2">
      <c r="A50" s="74" t="s">
        <v>45</v>
      </c>
      <c r="B50" s="49">
        <f t="shared" si="0"/>
        <v>512.73699999999997</v>
      </c>
      <c r="C50" s="49">
        <v>43.477000000000004</v>
      </c>
      <c r="D50" s="49">
        <v>556.21399999999994</v>
      </c>
      <c r="E50" s="20">
        <f t="shared" si="1"/>
        <v>14537</v>
      </c>
      <c r="F50" s="20">
        <v>1383</v>
      </c>
      <c r="G50" s="20">
        <v>15920</v>
      </c>
      <c r="H50" s="49">
        <f t="shared" si="2"/>
        <v>160.65700000000001</v>
      </c>
      <c r="I50" s="49">
        <v>16.060000000000002</v>
      </c>
      <c r="J50" s="49">
        <v>176.71700000000001</v>
      </c>
      <c r="K50" s="36">
        <f t="shared" si="3"/>
        <v>4391.9440000000004</v>
      </c>
      <c r="L50" s="36">
        <v>344.71100000000001</v>
      </c>
      <c r="M50" s="36">
        <v>4736.6550000000007</v>
      </c>
      <c r="N50" s="40">
        <v>71.348568373310727</v>
      </c>
    </row>
    <row r="51" spans="1:14" x14ac:dyDescent="0.2">
      <c r="A51" s="74" t="s">
        <v>44</v>
      </c>
      <c r="B51" s="49">
        <f t="shared" si="0"/>
        <v>516.49400000000003</v>
      </c>
      <c r="C51" s="49">
        <v>1.4</v>
      </c>
      <c r="D51" s="49">
        <v>517.89400000000001</v>
      </c>
      <c r="E51" s="20">
        <f t="shared" si="1"/>
        <v>16772</v>
      </c>
      <c r="F51" s="20">
        <v>59</v>
      </c>
      <c r="G51" s="20">
        <v>16831</v>
      </c>
      <c r="H51" s="49">
        <f t="shared" si="2"/>
        <v>156.16499999999999</v>
      </c>
      <c r="I51" s="49">
        <v>0.189</v>
      </c>
      <c r="J51" s="49">
        <v>156.35399999999998</v>
      </c>
      <c r="K51" s="36">
        <f t="shared" si="3"/>
        <v>5348.3590000000004</v>
      </c>
      <c r="L51" s="36">
        <v>11.185</v>
      </c>
      <c r="M51" s="36">
        <v>5359.5440000000008</v>
      </c>
      <c r="N51" s="40">
        <v>80.397668658831762</v>
      </c>
    </row>
    <row r="52" spans="1:14" x14ac:dyDescent="0.2">
      <c r="A52" s="74" t="s">
        <v>43</v>
      </c>
      <c r="B52" s="49">
        <f t="shared" si="0"/>
        <v>285</v>
      </c>
      <c r="C52" s="49">
        <v>100.729</v>
      </c>
      <c r="D52" s="49">
        <v>385.72899999999998</v>
      </c>
      <c r="E52" s="20">
        <f t="shared" si="1"/>
        <v>6958</v>
      </c>
      <c r="F52" s="20">
        <v>3728</v>
      </c>
      <c r="G52" s="20">
        <v>10686</v>
      </c>
      <c r="H52" s="49">
        <f t="shared" si="2"/>
        <v>52.795000000000002</v>
      </c>
      <c r="I52" s="49">
        <v>70.234930000000006</v>
      </c>
      <c r="J52" s="49">
        <v>123.02993000000001</v>
      </c>
      <c r="K52" s="36">
        <f t="shared" si="3"/>
        <v>1512.2</v>
      </c>
      <c r="L52" s="36">
        <v>360.00669999999997</v>
      </c>
      <c r="M52" s="36">
        <v>1872.2067</v>
      </c>
      <c r="N52" s="40">
        <v>57.500091204357517</v>
      </c>
    </row>
    <row r="53" spans="1:14" x14ac:dyDescent="0.2">
      <c r="A53" s="74" t="s">
        <v>42</v>
      </c>
      <c r="B53" s="49">
        <f t="shared" si="0"/>
        <v>307.79000000000002</v>
      </c>
      <c r="C53" s="49">
        <v>13.2</v>
      </c>
      <c r="D53" s="49">
        <v>320.99</v>
      </c>
      <c r="E53" s="20">
        <f t="shared" si="1"/>
        <v>10619</v>
      </c>
      <c r="F53" s="20">
        <v>994</v>
      </c>
      <c r="G53" s="20">
        <v>11613</v>
      </c>
      <c r="H53" s="49">
        <f t="shared" si="2"/>
        <v>51.969000000000001</v>
      </c>
      <c r="I53" s="49">
        <v>3.92</v>
      </c>
      <c r="J53" s="49">
        <v>55.889000000000003</v>
      </c>
      <c r="K53" s="36">
        <f t="shared" si="3"/>
        <v>3049.152</v>
      </c>
      <c r="L53" s="36">
        <v>84.471000000000018</v>
      </c>
      <c r="M53" s="36">
        <v>3133.623</v>
      </c>
      <c r="N53" s="40">
        <v>73.881577146554193</v>
      </c>
    </row>
    <row r="54" spans="1:14" s="55" customFormat="1" x14ac:dyDescent="0.2">
      <c r="A54" s="74" t="s">
        <v>41</v>
      </c>
      <c r="B54" s="49">
        <f t="shared" si="0"/>
        <v>168.03100000000001</v>
      </c>
      <c r="C54" s="49">
        <v>2.12</v>
      </c>
      <c r="D54" s="49">
        <v>170.15100000000001</v>
      </c>
      <c r="E54" s="20">
        <f t="shared" si="1"/>
        <v>4571</v>
      </c>
      <c r="F54" s="20">
        <v>59</v>
      </c>
      <c r="G54" s="20">
        <v>4630</v>
      </c>
      <c r="H54" s="49">
        <f t="shared" si="2"/>
        <v>33.006999999999998</v>
      </c>
      <c r="I54" s="49">
        <v>0.72</v>
      </c>
      <c r="J54" s="49">
        <v>33.726999999999997</v>
      </c>
      <c r="K54" s="36">
        <f t="shared" si="3"/>
        <v>996.46500000000003</v>
      </c>
      <c r="L54" s="36">
        <v>7.4009999999999998</v>
      </c>
      <c r="M54" s="36">
        <v>1003.866</v>
      </c>
      <c r="N54" s="40">
        <v>80.655579143385992</v>
      </c>
    </row>
    <row r="55" spans="1:14" x14ac:dyDescent="0.2">
      <c r="A55" s="74" t="s">
        <v>40</v>
      </c>
      <c r="B55" s="49">
        <f t="shared" si="0"/>
        <v>251.7</v>
      </c>
      <c r="C55" s="49"/>
      <c r="D55" s="49">
        <v>251.7</v>
      </c>
      <c r="E55" s="20">
        <f t="shared" si="1"/>
        <v>6304</v>
      </c>
      <c r="F55" s="20">
        <v>0</v>
      </c>
      <c r="G55" s="20">
        <v>6304</v>
      </c>
      <c r="H55" s="49">
        <f t="shared" si="2"/>
        <v>42.874000000000002</v>
      </c>
      <c r="I55" s="49">
        <v>0</v>
      </c>
      <c r="J55" s="49">
        <v>42.874000000000002</v>
      </c>
      <c r="K55" s="36">
        <f t="shared" si="3"/>
        <v>1648.5</v>
      </c>
      <c r="L55" s="36">
        <v>0</v>
      </c>
      <c r="M55" s="36">
        <v>1648.5</v>
      </c>
      <c r="N55" s="40">
        <v>65.875875735524374</v>
      </c>
    </row>
    <row r="56" spans="1:14" ht="13.5" thickBot="1" x14ac:dyDescent="0.25">
      <c r="A56" s="74" t="s">
        <v>39</v>
      </c>
      <c r="B56" s="49">
        <f t="shared" si="0"/>
        <v>724.28499999999997</v>
      </c>
      <c r="C56" s="49">
        <v>53.76</v>
      </c>
      <c r="D56" s="49">
        <v>778.04499999999996</v>
      </c>
      <c r="E56" s="20">
        <f t="shared" si="1"/>
        <v>26247</v>
      </c>
      <c r="F56" s="20">
        <v>2817</v>
      </c>
      <c r="G56" s="20">
        <v>29064</v>
      </c>
      <c r="H56" s="49">
        <f t="shared" si="2"/>
        <v>176.8</v>
      </c>
      <c r="I56" s="49">
        <v>34.716999999999999</v>
      </c>
      <c r="J56" s="49">
        <v>211.517</v>
      </c>
      <c r="K56" s="36">
        <f t="shared" si="3"/>
        <v>8649.3179999999993</v>
      </c>
      <c r="L56" s="36">
        <v>340.30700000000002</v>
      </c>
      <c r="M56" s="36">
        <v>8989.625</v>
      </c>
      <c r="N56" s="40">
        <v>91.045368776692868</v>
      </c>
    </row>
    <row r="57" spans="1:14" ht="13.5" thickBot="1" x14ac:dyDescent="0.25">
      <c r="A57" s="39" t="s">
        <v>38</v>
      </c>
      <c r="B57" s="48">
        <f t="shared" si="0"/>
        <v>3824.3469999999998</v>
      </c>
      <c r="C57" s="48">
        <f>SUM(C46:C56)</f>
        <v>372.77299999999997</v>
      </c>
      <c r="D57" s="48">
        <v>4197.12</v>
      </c>
      <c r="E57" s="19">
        <f t="shared" si="1"/>
        <v>117013</v>
      </c>
      <c r="F57" s="19">
        <f>SUM(F46:F56)</f>
        <v>13888</v>
      </c>
      <c r="G57" s="19">
        <v>130901</v>
      </c>
      <c r="H57" s="48">
        <f t="shared" si="2"/>
        <v>879.72699999999986</v>
      </c>
      <c r="I57" s="48">
        <f>SUM(I46:I56)</f>
        <v>196.63866999999999</v>
      </c>
      <c r="J57" s="48">
        <v>1076.3656699999999</v>
      </c>
      <c r="K57" s="34">
        <f t="shared" si="3"/>
        <v>33482.720000000001</v>
      </c>
      <c r="L57" s="34">
        <v>1833.52673</v>
      </c>
      <c r="M57" s="34">
        <v>35316.246729999999</v>
      </c>
      <c r="N57" s="33">
        <v>74.725584272040678</v>
      </c>
    </row>
    <row r="58" spans="1:14" x14ac:dyDescent="0.2">
      <c r="A58" s="75"/>
      <c r="B58" s="45"/>
      <c r="C58" s="45"/>
      <c r="D58" s="45"/>
      <c r="E58" s="46"/>
      <c r="F58" s="46"/>
      <c r="G58" s="46"/>
      <c r="H58" s="45"/>
      <c r="I58" s="45"/>
      <c r="J58" s="45"/>
      <c r="K58" s="44"/>
      <c r="L58" s="44"/>
      <c r="M58" s="44"/>
      <c r="N58" s="40"/>
    </row>
    <row r="59" spans="1:14" x14ac:dyDescent="0.2">
      <c r="A59" s="74" t="s">
        <v>37</v>
      </c>
      <c r="B59" s="49">
        <f t="shared" si="0"/>
        <v>642.9</v>
      </c>
      <c r="C59" s="49">
        <v>0</v>
      </c>
      <c r="D59" s="49">
        <v>642.9</v>
      </c>
      <c r="E59" s="20">
        <f t="shared" si="1"/>
        <v>15975</v>
      </c>
      <c r="F59" s="20">
        <v>0</v>
      </c>
      <c r="G59" s="20">
        <v>15975</v>
      </c>
      <c r="H59" s="45">
        <f t="shared" si="2"/>
        <v>88.070000000000007</v>
      </c>
      <c r="I59" s="45">
        <v>0</v>
      </c>
      <c r="J59" s="45">
        <v>88.070000000000007</v>
      </c>
      <c r="K59" s="36">
        <f t="shared" si="3"/>
        <v>9191.5660000000007</v>
      </c>
      <c r="L59" s="36">
        <v>0</v>
      </c>
      <c r="M59" s="36">
        <v>9191.5660000000007</v>
      </c>
      <c r="N59" s="40">
        <v>83.969615345044076</v>
      </c>
    </row>
    <row r="60" spans="1:14" x14ac:dyDescent="0.2">
      <c r="A60" s="74" t="s">
        <v>36</v>
      </c>
      <c r="B60" s="49">
        <f t="shared" si="0"/>
        <v>88.484999999999999</v>
      </c>
      <c r="C60" s="49">
        <v>17.3</v>
      </c>
      <c r="D60" s="49">
        <v>105.785</v>
      </c>
      <c r="E60" s="20">
        <f t="shared" si="1"/>
        <v>3306</v>
      </c>
      <c r="F60" s="20">
        <v>781</v>
      </c>
      <c r="G60" s="20">
        <v>4087</v>
      </c>
      <c r="H60" s="45">
        <f t="shared" si="2"/>
        <v>26</v>
      </c>
      <c r="I60" s="45">
        <v>6.2649999999999997</v>
      </c>
      <c r="J60" s="45">
        <v>32.265000000000001</v>
      </c>
      <c r="K60" s="36">
        <f t="shared" si="3"/>
        <v>1004.194</v>
      </c>
      <c r="L60" s="36">
        <v>65.851049999999987</v>
      </c>
      <c r="M60" s="36">
        <v>1070.0450499999999</v>
      </c>
      <c r="N60" s="40">
        <v>73.226634969303475</v>
      </c>
    </row>
    <row r="61" spans="1:14" x14ac:dyDescent="0.2">
      <c r="A61" s="74" t="s">
        <v>35</v>
      </c>
      <c r="B61" s="49">
        <f t="shared" si="0"/>
        <v>378.48</v>
      </c>
      <c r="C61" s="49">
        <v>62.246300000000005</v>
      </c>
      <c r="D61" s="49">
        <v>440.72630000000004</v>
      </c>
      <c r="E61" s="20">
        <f t="shared" si="1"/>
        <v>12960</v>
      </c>
      <c r="F61" s="20">
        <v>1742</v>
      </c>
      <c r="G61" s="20">
        <v>14702</v>
      </c>
      <c r="H61" s="45">
        <f t="shared" si="2"/>
        <v>79.34</v>
      </c>
      <c r="I61" s="45">
        <v>14.388000000000002</v>
      </c>
      <c r="J61" s="45">
        <v>93.728000000000009</v>
      </c>
      <c r="K61" s="36">
        <f t="shared" si="3"/>
        <v>2703.18</v>
      </c>
      <c r="L61" s="36">
        <v>262.964</v>
      </c>
      <c r="M61" s="36">
        <v>2966.1439999999998</v>
      </c>
      <c r="N61" s="40">
        <v>69.156120504962075</v>
      </c>
    </row>
    <row r="62" spans="1:14" x14ac:dyDescent="0.2">
      <c r="A62" s="74" t="s">
        <v>34</v>
      </c>
      <c r="B62" s="49">
        <f t="shared" si="0"/>
        <v>94.201999999999998</v>
      </c>
      <c r="C62" s="49">
        <v>59.103000000000016</v>
      </c>
      <c r="D62" s="49">
        <v>153.30500000000001</v>
      </c>
      <c r="E62" s="20">
        <f t="shared" si="1"/>
        <v>3394</v>
      </c>
      <c r="F62" s="20">
        <v>1463</v>
      </c>
      <c r="G62" s="20">
        <v>4857</v>
      </c>
      <c r="H62" s="45">
        <f t="shared" si="2"/>
        <v>13.48</v>
      </c>
      <c r="I62" s="45">
        <v>11.738</v>
      </c>
      <c r="J62" s="45">
        <v>25.218</v>
      </c>
      <c r="K62" s="36">
        <f t="shared" si="3"/>
        <v>1627.1289999999999</v>
      </c>
      <c r="L62" s="36">
        <v>151.958</v>
      </c>
      <c r="M62" s="36">
        <v>1779.087</v>
      </c>
      <c r="N62" s="40">
        <v>60.283058097746945</v>
      </c>
    </row>
    <row r="63" spans="1:14" x14ac:dyDescent="0.2">
      <c r="A63" s="74" t="s">
        <v>33</v>
      </c>
      <c r="B63" s="49">
        <f t="shared" si="0"/>
        <v>124.117</v>
      </c>
      <c r="C63" s="49">
        <v>88.261999999999986</v>
      </c>
      <c r="D63" s="49">
        <v>212.37899999999999</v>
      </c>
      <c r="E63" s="20">
        <f t="shared" si="1"/>
        <v>4312</v>
      </c>
      <c r="F63" s="20">
        <v>1918</v>
      </c>
      <c r="G63" s="20">
        <v>6230</v>
      </c>
      <c r="H63" s="45">
        <f t="shared" si="2"/>
        <v>22.91</v>
      </c>
      <c r="I63" s="45">
        <v>28.241000000000003</v>
      </c>
      <c r="J63" s="45">
        <v>51.151000000000003</v>
      </c>
      <c r="K63" s="36">
        <f t="shared" si="3"/>
        <v>529.78599999999994</v>
      </c>
      <c r="L63" s="36">
        <v>201.63858999999999</v>
      </c>
      <c r="M63" s="36">
        <v>731.42458999999997</v>
      </c>
      <c r="N63" s="40">
        <v>75.152526359651958</v>
      </c>
    </row>
    <row r="64" spans="1:14" x14ac:dyDescent="0.2">
      <c r="A64" s="74" t="s">
        <v>32</v>
      </c>
      <c r="B64" s="49">
        <f t="shared" si="0"/>
        <v>401.58699999999999</v>
      </c>
      <c r="C64" s="49">
        <v>8.5549999999999997</v>
      </c>
      <c r="D64" s="49">
        <v>410.142</v>
      </c>
      <c r="E64" s="20">
        <f t="shared" si="1"/>
        <v>8904</v>
      </c>
      <c r="F64" s="20">
        <v>225</v>
      </c>
      <c r="G64" s="20">
        <v>9129</v>
      </c>
      <c r="H64" s="45">
        <f t="shared" si="2"/>
        <v>45.911999999999999</v>
      </c>
      <c r="I64" s="45">
        <v>2.1559999999999997</v>
      </c>
      <c r="J64" s="45">
        <v>48.067999999999998</v>
      </c>
      <c r="K64" s="36">
        <f t="shared" si="3"/>
        <v>3169.8049999999998</v>
      </c>
      <c r="L64" s="36">
        <v>22.940999999999999</v>
      </c>
      <c r="M64" s="36">
        <v>3192.7459999999996</v>
      </c>
      <c r="N64" s="40">
        <v>65.276513700162766</v>
      </c>
    </row>
    <row r="65" spans="1:14" x14ac:dyDescent="0.2">
      <c r="A65" s="74" t="s">
        <v>31</v>
      </c>
      <c r="B65" s="49">
        <f t="shared" si="0"/>
        <v>119.31799999999998</v>
      </c>
      <c r="C65" s="49">
        <v>9.0719999999999992</v>
      </c>
      <c r="D65" s="49">
        <v>128.38999999999999</v>
      </c>
      <c r="E65" s="20">
        <f t="shared" si="1"/>
        <v>2427</v>
      </c>
      <c r="F65" s="20">
        <v>677</v>
      </c>
      <c r="G65" s="20">
        <v>3104</v>
      </c>
      <c r="H65" s="45">
        <f t="shared" si="2"/>
        <v>15.527999999999999</v>
      </c>
      <c r="I65" s="45">
        <v>1.7089999999999999</v>
      </c>
      <c r="J65" s="45">
        <v>17.236999999999998</v>
      </c>
      <c r="K65" s="36">
        <f t="shared" si="3"/>
        <v>658.58799999999997</v>
      </c>
      <c r="L65" s="36">
        <v>48.558999999999997</v>
      </c>
      <c r="M65" s="36">
        <v>707.14699999999993</v>
      </c>
      <c r="N65" s="40">
        <v>62.911934335409939</v>
      </c>
    </row>
    <row r="66" spans="1:14" x14ac:dyDescent="0.2">
      <c r="A66" s="74" t="s">
        <v>30</v>
      </c>
      <c r="B66" s="49">
        <f t="shared" si="0"/>
        <v>251.59699999999995</v>
      </c>
      <c r="C66" s="49">
        <v>9.0168798800000012</v>
      </c>
      <c r="D66" s="49">
        <v>260.61387987999996</v>
      </c>
      <c r="E66" s="20">
        <f t="shared" si="1"/>
        <v>5936</v>
      </c>
      <c r="F66" s="20">
        <v>278</v>
      </c>
      <c r="G66" s="20">
        <v>6214</v>
      </c>
      <c r="H66" s="45">
        <f t="shared" si="2"/>
        <v>55.871000000000002</v>
      </c>
      <c r="I66" s="45">
        <v>2.9970000000000003</v>
      </c>
      <c r="J66" s="45">
        <v>58.868000000000002</v>
      </c>
      <c r="K66" s="36">
        <f t="shared" si="3"/>
        <v>1533.6289999999999</v>
      </c>
      <c r="L66" s="36">
        <v>19.988</v>
      </c>
      <c r="M66" s="36">
        <v>1553.617</v>
      </c>
      <c r="N66" s="40">
        <v>64.507455054319195</v>
      </c>
    </row>
    <row r="67" spans="1:14" x14ac:dyDescent="0.2">
      <c r="A67" s="74" t="s">
        <v>29</v>
      </c>
      <c r="B67" s="49">
        <f t="shared" si="0"/>
        <v>457.84199999999998</v>
      </c>
      <c r="C67" s="49">
        <v>33.199000000000005</v>
      </c>
      <c r="D67" s="49">
        <v>491.041</v>
      </c>
      <c r="E67" s="20">
        <f t="shared" si="1"/>
        <v>8790</v>
      </c>
      <c r="F67" s="20">
        <v>690</v>
      </c>
      <c r="G67" s="20">
        <v>9480</v>
      </c>
      <c r="H67" s="45">
        <f t="shared" si="2"/>
        <v>67.147000000000006</v>
      </c>
      <c r="I67" s="45">
        <v>5.351</v>
      </c>
      <c r="J67" s="45">
        <v>72.498000000000005</v>
      </c>
      <c r="K67" s="36">
        <f t="shared" si="3"/>
        <v>3198.5039999999999</v>
      </c>
      <c r="L67" s="36">
        <v>83.891999999999996</v>
      </c>
      <c r="M67" s="36">
        <v>3282.3959999999997</v>
      </c>
      <c r="N67" s="40">
        <v>69.297358518226005</v>
      </c>
    </row>
    <row r="68" spans="1:14" x14ac:dyDescent="0.2">
      <c r="A68" s="74" t="s">
        <v>28</v>
      </c>
      <c r="B68" s="49">
        <f t="shared" si="0"/>
        <v>485.791</v>
      </c>
      <c r="C68" s="49">
        <v>17.88</v>
      </c>
      <c r="D68" s="49">
        <v>503.67099999999999</v>
      </c>
      <c r="E68" s="20">
        <f t="shared" si="1"/>
        <v>9385</v>
      </c>
      <c r="F68" s="20">
        <v>707</v>
      </c>
      <c r="G68" s="20">
        <v>10092</v>
      </c>
      <c r="H68" s="45">
        <f t="shared" si="2"/>
        <v>122</v>
      </c>
      <c r="I68" s="45">
        <v>5.88</v>
      </c>
      <c r="J68" s="45">
        <v>127.88</v>
      </c>
      <c r="K68" s="36">
        <f t="shared" si="3"/>
        <v>1560.999</v>
      </c>
      <c r="L68" s="36">
        <v>77.576999999999998</v>
      </c>
      <c r="M68" s="36">
        <v>1638.576</v>
      </c>
      <c r="N68" s="40">
        <v>56.245399361953424</v>
      </c>
    </row>
    <row r="69" spans="1:14" x14ac:dyDescent="0.2">
      <c r="A69" s="74" t="s">
        <v>27</v>
      </c>
      <c r="B69" s="49">
        <f t="shared" si="0"/>
        <v>278.45499999999998</v>
      </c>
      <c r="C69" s="49">
        <v>10.472</v>
      </c>
      <c r="D69" s="49">
        <v>288.92699999999996</v>
      </c>
      <c r="E69" s="20">
        <f t="shared" si="1"/>
        <v>10788</v>
      </c>
      <c r="F69" s="20">
        <v>261</v>
      </c>
      <c r="G69" s="20">
        <v>11049</v>
      </c>
      <c r="H69" s="45">
        <f t="shared" si="2"/>
        <v>40.770000000000003</v>
      </c>
      <c r="I69" s="45">
        <v>4.5449999999999999</v>
      </c>
      <c r="J69" s="45">
        <v>45.315000000000005</v>
      </c>
      <c r="K69" s="36">
        <f t="shared" si="3"/>
        <v>4542.527</v>
      </c>
      <c r="L69" s="36">
        <v>23.106000000000002</v>
      </c>
      <c r="M69" s="36">
        <v>4565.6329999999998</v>
      </c>
      <c r="N69" s="40">
        <v>80.663801340141873</v>
      </c>
    </row>
    <row r="70" spans="1:14" x14ac:dyDescent="0.2">
      <c r="A70" s="74" t="s">
        <v>26</v>
      </c>
      <c r="B70" s="49">
        <f t="shared" si="0"/>
        <v>217.21600000000001</v>
      </c>
      <c r="C70" s="49">
        <v>5</v>
      </c>
      <c r="D70" s="49">
        <v>222.21600000000001</v>
      </c>
      <c r="E70" s="20">
        <f t="shared" si="1"/>
        <v>6029</v>
      </c>
      <c r="F70" s="20">
        <v>131</v>
      </c>
      <c r="G70" s="20">
        <v>6160</v>
      </c>
      <c r="H70" s="45">
        <f t="shared" si="2"/>
        <v>33.51</v>
      </c>
      <c r="I70" s="45">
        <v>2.68</v>
      </c>
      <c r="J70" s="45">
        <v>36.19</v>
      </c>
      <c r="K70" s="36">
        <f t="shared" si="3"/>
        <v>1095.0129999999999</v>
      </c>
      <c r="L70" s="36">
        <v>9.0719999999999992</v>
      </c>
      <c r="M70" s="36">
        <v>1104.0849999999998</v>
      </c>
      <c r="N70" s="40">
        <v>61.510643141054445</v>
      </c>
    </row>
    <row r="71" spans="1:14" ht="13.5" thickBot="1" x14ac:dyDescent="0.25">
      <c r="A71" s="74" t="s">
        <v>25</v>
      </c>
      <c r="B71" s="49">
        <f t="shared" si="0"/>
        <v>275.452</v>
      </c>
      <c r="C71" s="49">
        <v>64.881999999999991</v>
      </c>
      <c r="D71" s="49">
        <v>340.334</v>
      </c>
      <c r="E71" s="20">
        <f t="shared" si="1"/>
        <v>8019</v>
      </c>
      <c r="F71" s="20">
        <v>1237</v>
      </c>
      <c r="G71" s="20">
        <v>9256</v>
      </c>
      <c r="H71" s="45">
        <f t="shared" si="2"/>
        <v>63.045000000000002</v>
      </c>
      <c r="I71" s="45">
        <v>16.330000000000002</v>
      </c>
      <c r="J71" s="45">
        <v>79.375</v>
      </c>
      <c r="K71" s="36">
        <f t="shared" si="3"/>
        <v>2577.4969999999998</v>
      </c>
      <c r="L71" s="36">
        <v>537.64096999999992</v>
      </c>
      <c r="M71" s="36">
        <v>3115.1379699999998</v>
      </c>
      <c r="N71" s="40">
        <v>77.252568887878397</v>
      </c>
    </row>
    <row r="72" spans="1:14" ht="13.5" thickBot="1" x14ac:dyDescent="0.25">
      <c r="A72" s="39" t="s">
        <v>24</v>
      </c>
      <c r="B72" s="48">
        <f t="shared" si="0"/>
        <v>3815.442</v>
      </c>
      <c r="C72" s="48">
        <f>SUM(C59:C71)</f>
        <v>384.98817987999996</v>
      </c>
      <c r="D72" s="48">
        <v>4200.4301798799997</v>
      </c>
      <c r="E72" s="19">
        <f t="shared" si="1"/>
        <v>100225</v>
      </c>
      <c r="F72" s="19">
        <f>SUM(F59:F71)</f>
        <v>10110</v>
      </c>
      <c r="G72" s="19">
        <v>110335</v>
      </c>
      <c r="H72" s="48">
        <f t="shared" si="2"/>
        <v>673.58300000000008</v>
      </c>
      <c r="I72" s="48">
        <f>SUM(I59:I71)</f>
        <v>102.28</v>
      </c>
      <c r="J72" s="48">
        <v>775.86300000000006</v>
      </c>
      <c r="K72" s="34">
        <f t="shared" si="3"/>
        <v>33392.416999999994</v>
      </c>
      <c r="L72" s="34">
        <f>SUM(L59:L71)</f>
        <v>1505.1876099999999</v>
      </c>
      <c r="M72" s="34">
        <v>34897.604609999995</v>
      </c>
      <c r="N72" s="33">
        <v>71.842053263388749</v>
      </c>
    </row>
    <row r="73" spans="1:14" x14ac:dyDescent="0.2">
      <c r="A73" s="75"/>
      <c r="B73" s="45"/>
      <c r="C73" s="45"/>
      <c r="D73" s="45"/>
      <c r="E73" s="46"/>
      <c r="F73" s="46"/>
      <c r="G73" s="46"/>
      <c r="H73" s="45"/>
      <c r="I73" s="45"/>
      <c r="J73" s="45"/>
      <c r="K73" s="44"/>
      <c r="L73" s="44"/>
      <c r="M73" s="44"/>
      <c r="N73" s="40"/>
    </row>
    <row r="74" spans="1:14" x14ac:dyDescent="0.2">
      <c r="A74" s="74" t="s">
        <v>23</v>
      </c>
      <c r="B74" s="49">
        <f t="shared" si="0"/>
        <v>393.66699999999997</v>
      </c>
      <c r="C74" s="49">
        <v>71.339999999999989</v>
      </c>
      <c r="D74" s="49">
        <v>465.00699999999995</v>
      </c>
      <c r="E74" s="20">
        <f t="shared" si="1"/>
        <v>9843</v>
      </c>
      <c r="F74" s="20">
        <v>1969</v>
      </c>
      <c r="G74" s="20">
        <v>11812</v>
      </c>
      <c r="H74" s="45">
        <f t="shared" si="2"/>
        <v>119.048</v>
      </c>
      <c r="I74" s="45">
        <v>20.303000000000001</v>
      </c>
      <c r="J74" s="45">
        <v>139.351</v>
      </c>
      <c r="K74" s="36">
        <f t="shared" si="3"/>
        <v>1972.8729999999998</v>
      </c>
      <c r="L74" s="36">
        <v>246.99700000000001</v>
      </c>
      <c r="M74" s="36">
        <v>2219.87</v>
      </c>
      <c r="N74" s="40">
        <v>64.909293307861361</v>
      </c>
    </row>
    <row r="75" spans="1:14" x14ac:dyDescent="0.2">
      <c r="A75" s="74" t="s">
        <v>22</v>
      </c>
      <c r="B75" s="49">
        <f t="shared" ref="B75:B100" si="4">D75-C75</f>
        <v>356.88600000000002</v>
      </c>
      <c r="C75" s="49">
        <v>4.8369999999999997</v>
      </c>
      <c r="D75" s="49">
        <v>361.72300000000001</v>
      </c>
      <c r="E75" s="20">
        <f t="shared" ref="E75:E100" si="5">G75-F75</f>
        <v>8890</v>
      </c>
      <c r="F75" s="20">
        <v>69</v>
      </c>
      <c r="G75" s="20">
        <v>8959</v>
      </c>
      <c r="H75" s="45">
        <f t="shared" ref="H75:H100" si="6">J75-I75</f>
        <v>109.839</v>
      </c>
      <c r="I75" s="45">
        <v>0.50700000000000001</v>
      </c>
      <c r="J75" s="45">
        <v>110.346</v>
      </c>
      <c r="K75" s="36">
        <f t="shared" ref="K75:K100" si="7">M75-L75</f>
        <v>2274.645</v>
      </c>
      <c r="L75" s="36">
        <v>11.590999999999999</v>
      </c>
      <c r="M75" s="36">
        <v>2286.2359999999999</v>
      </c>
      <c r="N75" s="40">
        <v>69.781495330415225</v>
      </c>
    </row>
    <row r="76" spans="1:14" x14ac:dyDescent="0.2">
      <c r="A76" s="74" t="s">
        <v>21</v>
      </c>
      <c r="B76" s="49">
        <f t="shared" si="4"/>
        <v>332.40999999999997</v>
      </c>
      <c r="C76" s="49">
        <v>39.094999999999999</v>
      </c>
      <c r="D76" s="49">
        <v>371.505</v>
      </c>
      <c r="E76" s="20">
        <f t="shared" si="5"/>
        <v>10444</v>
      </c>
      <c r="F76" s="20">
        <v>1627</v>
      </c>
      <c r="G76" s="20">
        <v>12071</v>
      </c>
      <c r="H76" s="45">
        <f t="shared" si="6"/>
        <v>107.61</v>
      </c>
      <c r="I76" s="45">
        <v>18.52</v>
      </c>
      <c r="J76" s="45">
        <v>126.13</v>
      </c>
      <c r="K76" s="36">
        <f t="shared" si="7"/>
        <v>2644</v>
      </c>
      <c r="L76" s="36">
        <v>183.06199999999998</v>
      </c>
      <c r="M76" s="36">
        <v>2827.0619999999999</v>
      </c>
      <c r="N76" s="40">
        <v>64.494679847111243</v>
      </c>
    </row>
    <row r="77" spans="1:14" x14ac:dyDescent="0.2">
      <c r="A77" s="74" t="s">
        <v>20</v>
      </c>
      <c r="B77" s="49">
        <f t="shared" si="4"/>
        <v>150.36000000000001</v>
      </c>
      <c r="C77" s="49">
        <v>57.158000000000001</v>
      </c>
      <c r="D77" s="49">
        <v>207.51800000000003</v>
      </c>
      <c r="E77" s="20">
        <f t="shared" si="5"/>
        <v>4000</v>
      </c>
      <c r="F77" s="20">
        <v>1946</v>
      </c>
      <c r="G77" s="20">
        <v>5946</v>
      </c>
      <c r="H77" s="45">
        <f t="shared" si="6"/>
        <v>39.434000000000012</v>
      </c>
      <c r="I77" s="45">
        <v>17.148</v>
      </c>
      <c r="J77" s="45">
        <v>56.582000000000008</v>
      </c>
      <c r="K77" s="36">
        <f t="shared" si="7"/>
        <v>969.7299999999999</v>
      </c>
      <c r="L77" s="36">
        <v>205.99300000000002</v>
      </c>
      <c r="M77" s="36">
        <v>1175.723</v>
      </c>
      <c r="N77" s="40">
        <v>66.85290246054592</v>
      </c>
    </row>
    <row r="78" spans="1:14" x14ac:dyDescent="0.2">
      <c r="A78" s="74" t="s">
        <v>19</v>
      </c>
      <c r="B78" s="49">
        <f t="shared" si="4"/>
        <v>72.627999999999986</v>
      </c>
      <c r="C78" s="49">
        <v>22.591000000000001</v>
      </c>
      <c r="D78" s="49">
        <v>95.218999999999994</v>
      </c>
      <c r="E78" s="20">
        <f t="shared" si="5"/>
        <v>1282</v>
      </c>
      <c r="F78" s="20">
        <v>528</v>
      </c>
      <c r="G78" s="20">
        <v>1810</v>
      </c>
      <c r="H78" s="45">
        <f t="shared" si="6"/>
        <v>16.937000000000005</v>
      </c>
      <c r="I78" s="45">
        <v>4.7449999999999992</v>
      </c>
      <c r="J78" s="45">
        <v>21.682000000000002</v>
      </c>
      <c r="K78" s="36">
        <f t="shared" si="7"/>
        <v>235.696</v>
      </c>
      <c r="L78" s="36">
        <v>36.823</v>
      </c>
      <c r="M78" s="36">
        <v>272.51900000000001</v>
      </c>
      <c r="N78" s="40">
        <v>56.904452357746649</v>
      </c>
    </row>
    <row r="79" spans="1:14" x14ac:dyDescent="0.2">
      <c r="A79" s="74" t="s">
        <v>18</v>
      </c>
      <c r="B79" s="49">
        <f t="shared" si="4"/>
        <v>562.59</v>
      </c>
      <c r="C79" s="49">
        <v>15.152000000000001</v>
      </c>
      <c r="D79" s="49">
        <v>577.74200000000008</v>
      </c>
      <c r="E79" s="20">
        <f t="shared" si="5"/>
        <v>16286</v>
      </c>
      <c r="F79" s="20">
        <v>248</v>
      </c>
      <c r="G79" s="20">
        <v>16534</v>
      </c>
      <c r="H79" s="45">
        <f t="shared" si="6"/>
        <v>171.28</v>
      </c>
      <c r="I79" s="45">
        <v>5.6210000000000004</v>
      </c>
      <c r="J79" s="45">
        <v>176.90100000000001</v>
      </c>
      <c r="K79" s="36">
        <f t="shared" si="7"/>
        <v>6416</v>
      </c>
      <c r="L79" s="36">
        <v>224.56100000000004</v>
      </c>
      <c r="M79" s="36">
        <v>6640.5609999999997</v>
      </c>
      <c r="N79" s="40">
        <v>74.749876614105105</v>
      </c>
    </row>
    <row r="80" spans="1:14" x14ac:dyDescent="0.2">
      <c r="A80" s="74" t="s">
        <v>17</v>
      </c>
      <c r="B80" s="49">
        <f t="shared" si="4"/>
        <v>600.56299999999999</v>
      </c>
      <c r="C80" s="49">
        <v>72.711000000000013</v>
      </c>
      <c r="D80" s="49">
        <v>673.274</v>
      </c>
      <c r="E80" s="20">
        <f t="shared" si="5"/>
        <v>17685</v>
      </c>
      <c r="F80" s="20">
        <v>2102</v>
      </c>
      <c r="G80" s="20">
        <v>19787</v>
      </c>
      <c r="H80" s="45">
        <f t="shared" si="6"/>
        <v>133.56100000000001</v>
      </c>
      <c r="I80" s="45">
        <v>20.052</v>
      </c>
      <c r="J80" s="45">
        <v>153.613</v>
      </c>
      <c r="K80" s="36">
        <f t="shared" si="7"/>
        <v>6306.1570000000002</v>
      </c>
      <c r="L80" s="36">
        <v>354.32790000000006</v>
      </c>
      <c r="M80" s="36">
        <v>6660.4849000000004</v>
      </c>
      <c r="N80" s="40">
        <v>69.20669026623797</v>
      </c>
    </row>
    <row r="81" spans="1:14" x14ac:dyDescent="0.2">
      <c r="A81" s="74" t="s">
        <v>16</v>
      </c>
      <c r="B81" s="49">
        <f t="shared" si="4"/>
        <v>342.16399999999999</v>
      </c>
      <c r="C81" s="49">
        <v>38.649000000000001</v>
      </c>
      <c r="D81" s="49">
        <v>380.81299999999999</v>
      </c>
      <c r="E81" s="20">
        <f t="shared" si="5"/>
        <v>6989</v>
      </c>
      <c r="F81" s="20">
        <v>1583</v>
      </c>
      <c r="G81" s="20">
        <v>8572</v>
      </c>
      <c r="H81" s="45">
        <f t="shared" si="6"/>
        <v>51.140999999999998</v>
      </c>
      <c r="I81" s="45">
        <v>17.689</v>
      </c>
      <c r="J81" s="45">
        <v>68.83</v>
      </c>
      <c r="K81" s="36">
        <f t="shared" si="7"/>
        <v>1206.771</v>
      </c>
      <c r="L81" s="36">
        <v>186.85399999999998</v>
      </c>
      <c r="M81" s="36">
        <v>1393.625</v>
      </c>
      <c r="N81" s="40">
        <v>53.495948740127353</v>
      </c>
    </row>
    <row r="82" spans="1:14" x14ac:dyDescent="0.2">
      <c r="A82" s="74" t="s">
        <v>15</v>
      </c>
      <c r="B82" s="49">
        <f t="shared" si="4"/>
        <v>166.95500000000001</v>
      </c>
      <c r="C82" s="49">
        <v>0</v>
      </c>
      <c r="D82" s="49">
        <v>166.95500000000001</v>
      </c>
      <c r="E82" s="20">
        <f t="shared" si="5"/>
        <v>4160</v>
      </c>
      <c r="F82" s="20">
        <v>1543</v>
      </c>
      <c r="G82" s="20">
        <v>5703</v>
      </c>
      <c r="H82" s="45">
        <f t="shared" si="6"/>
        <v>61.089999999999996</v>
      </c>
      <c r="I82" s="45">
        <v>17.094000000000001</v>
      </c>
      <c r="J82" s="45">
        <v>78.183999999999997</v>
      </c>
      <c r="K82" s="36">
        <f t="shared" si="7"/>
        <v>1205.4159999999999</v>
      </c>
      <c r="L82" s="36"/>
      <c r="M82" s="36">
        <v>1205.4159999999999</v>
      </c>
      <c r="N82" s="40">
        <v>69.311212999900249</v>
      </c>
    </row>
    <row r="83" spans="1:14" x14ac:dyDescent="0.2">
      <c r="A83" s="74" t="s">
        <v>14</v>
      </c>
      <c r="B83" s="49">
        <f t="shared" si="4"/>
        <v>239.74999999999997</v>
      </c>
      <c r="C83" s="49">
        <v>53.931000000000004</v>
      </c>
      <c r="D83" s="49">
        <v>293.68099999999998</v>
      </c>
      <c r="E83" s="20">
        <f t="shared" si="5"/>
        <v>7860</v>
      </c>
      <c r="F83" s="20">
        <v>354</v>
      </c>
      <c r="G83" s="20">
        <v>8214</v>
      </c>
      <c r="H83" s="45">
        <f t="shared" si="6"/>
        <v>81.103999999999999</v>
      </c>
      <c r="I83" s="45">
        <v>2.7</v>
      </c>
      <c r="J83" s="45">
        <v>83.804000000000002</v>
      </c>
      <c r="K83" s="36">
        <f t="shared" si="7"/>
        <v>1420</v>
      </c>
      <c r="L83" s="36">
        <v>276.90699999999998</v>
      </c>
      <c r="M83" s="36">
        <v>1696.9069999999999</v>
      </c>
      <c r="N83" s="40">
        <v>52.586810152291783</v>
      </c>
    </row>
    <row r="84" spans="1:14" x14ac:dyDescent="0.2">
      <c r="A84" s="74" t="s">
        <v>13</v>
      </c>
      <c r="B84" s="49">
        <f t="shared" si="4"/>
        <v>88.56</v>
      </c>
      <c r="C84" s="49">
        <v>20.926000000000002</v>
      </c>
      <c r="D84" s="49">
        <v>109.486</v>
      </c>
      <c r="E84" s="20">
        <f t="shared" si="5"/>
        <v>3023</v>
      </c>
      <c r="F84" s="20">
        <v>0</v>
      </c>
      <c r="G84" s="20">
        <v>3023</v>
      </c>
      <c r="H84" s="45">
        <f t="shared" si="6"/>
        <v>32.185000000000002</v>
      </c>
      <c r="I84" s="45">
        <v>0</v>
      </c>
      <c r="J84" s="45">
        <v>32.185000000000002</v>
      </c>
      <c r="K84" s="36">
        <f t="shared" si="7"/>
        <v>473.72500000000002</v>
      </c>
      <c r="L84" s="36">
        <v>46.667999999999999</v>
      </c>
      <c r="M84" s="36">
        <v>520.39300000000003</v>
      </c>
      <c r="N84" s="40">
        <v>67.840565018473796</v>
      </c>
    </row>
    <row r="85" spans="1:14" x14ac:dyDescent="0.2">
      <c r="A85" s="74" t="s">
        <v>12</v>
      </c>
      <c r="B85" s="49">
        <f t="shared" si="4"/>
        <v>177.25300000000001</v>
      </c>
      <c r="C85" s="49">
        <v>34.515999999999998</v>
      </c>
      <c r="D85" s="49">
        <v>211.76900000000001</v>
      </c>
      <c r="E85" s="20">
        <f t="shared" si="5"/>
        <v>3898</v>
      </c>
      <c r="F85" s="20">
        <v>751</v>
      </c>
      <c r="G85" s="20">
        <v>4649</v>
      </c>
      <c r="H85" s="45">
        <f t="shared" si="6"/>
        <v>48.450999999999993</v>
      </c>
      <c r="I85" s="45">
        <v>7.1120000000000001</v>
      </c>
      <c r="J85" s="45">
        <v>55.562999999999995</v>
      </c>
      <c r="K85" s="36">
        <f t="shared" si="7"/>
        <v>716.28300000000013</v>
      </c>
      <c r="L85" s="36">
        <v>85.867999999999995</v>
      </c>
      <c r="M85" s="36">
        <v>802.15100000000007</v>
      </c>
      <c r="N85" s="40">
        <v>65.289749189847328</v>
      </c>
    </row>
    <row r="86" spans="1:14" ht="13.5" thickBot="1" x14ac:dyDescent="0.25">
      <c r="A86" s="74" t="s">
        <v>11</v>
      </c>
      <c r="B86" s="49">
        <f t="shared" si="4"/>
        <v>425.39099999999996</v>
      </c>
      <c r="C86" s="49">
        <v>25.611000000000001</v>
      </c>
      <c r="D86" s="49">
        <v>451.00199999999995</v>
      </c>
      <c r="E86" s="20">
        <f t="shared" si="5"/>
        <v>11623</v>
      </c>
      <c r="F86" s="20">
        <v>767</v>
      </c>
      <c r="G86" s="20">
        <v>12390</v>
      </c>
      <c r="H86" s="45">
        <f t="shared" si="6"/>
        <v>91.384999999999991</v>
      </c>
      <c r="I86" s="45">
        <v>8.0329999999999995</v>
      </c>
      <c r="J86" s="45">
        <v>99.417999999999992</v>
      </c>
      <c r="K86" s="36">
        <f t="shared" si="7"/>
        <v>1979.6809999999996</v>
      </c>
      <c r="L86" s="36">
        <v>98.502029789999995</v>
      </c>
      <c r="M86" s="36">
        <v>2078.1830297899996</v>
      </c>
      <c r="N86" s="40">
        <v>61.681897174476561</v>
      </c>
    </row>
    <row r="87" spans="1:14" ht="13.5" thickBot="1" x14ac:dyDescent="0.25">
      <c r="A87" s="212" t="s">
        <v>10</v>
      </c>
      <c r="B87" s="48">
        <f t="shared" si="4"/>
        <v>3909.1769999999997</v>
      </c>
      <c r="C87" s="48">
        <f>SUM(C74:C86)</f>
        <v>456.517</v>
      </c>
      <c r="D87" s="48">
        <v>4365.6939999999995</v>
      </c>
      <c r="E87" s="19">
        <f t="shared" si="5"/>
        <v>105983</v>
      </c>
      <c r="F87" s="19">
        <f>SUM(F74:F86)</f>
        <v>13487</v>
      </c>
      <c r="G87" s="19">
        <v>119470</v>
      </c>
      <c r="H87" s="48">
        <f t="shared" si="6"/>
        <v>1063.0650000000001</v>
      </c>
      <c r="I87" s="48">
        <f>SUM(I74:I86)</f>
        <v>139.52399999999997</v>
      </c>
      <c r="J87" s="48">
        <v>1202.5889999999999</v>
      </c>
      <c r="K87" s="34">
        <f t="shared" si="7"/>
        <v>27820.971629790001</v>
      </c>
      <c r="L87" s="34">
        <v>1958.1593</v>
      </c>
      <c r="M87" s="34">
        <v>29779.130929790001</v>
      </c>
      <c r="N87" s="33">
        <v>66.052595334983891</v>
      </c>
    </row>
    <row r="88" spans="1:14" x14ac:dyDescent="0.2">
      <c r="A88" s="74" t="s">
        <v>9</v>
      </c>
      <c r="B88" s="49">
        <f t="shared" si="4"/>
        <v>100.37999999999998</v>
      </c>
      <c r="C88" s="49">
        <v>44.027000000000001</v>
      </c>
      <c r="D88" s="49">
        <v>144.40699999999998</v>
      </c>
      <c r="E88" s="20">
        <f t="shared" si="5"/>
        <v>3369</v>
      </c>
      <c r="F88" s="20">
        <v>1626</v>
      </c>
      <c r="G88" s="20">
        <v>4995</v>
      </c>
      <c r="H88" s="45">
        <f t="shared" si="6"/>
        <v>33.299999999999997</v>
      </c>
      <c r="I88" s="45">
        <v>7.53</v>
      </c>
      <c r="J88" s="45">
        <v>40.83</v>
      </c>
      <c r="K88" s="36">
        <f t="shared" si="7"/>
        <v>610</v>
      </c>
      <c r="L88" s="36">
        <v>163.959</v>
      </c>
      <c r="M88" s="36">
        <v>773.95900000000006</v>
      </c>
      <c r="N88" s="40">
        <v>65.270658154685123</v>
      </c>
    </row>
    <row r="89" spans="1:14" x14ac:dyDescent="0.2">
      <c r="A89" s="74" t="s">
        <v>8</v>
      </c>
      <c r="B89" s="49">
        <f t="shared" si="4"/>
        <v>703.45399999999995</v>
      </c>
      <c r="C89" s="49">
        <v>0</v>
      </c>
      <c r="D89" s="49">
        <v>703.45399999999995</v>
      </c>
      <c r="E89" s="20">
        <f t="shared" si="5"/>
        <v>17479</v>
      </c>
      <c r="F89" s="20">
        <v>0</v>
      </c>
      <c r="G89" s="20">
        <v>17479</v>
      </c>
      <c r="H89" s="45">
        <f t="shared" si="6"/>
        <v>89.358000000000004</v>
      </c>
      <c r="I89" s="45">
        <v>0</v>
      </c>
      <c r="J89" s="45">
        <v>89.358000000000004</v>
      </c>
      <c r="K89" s="36">
        <f t="shared" si="7"/>
        <v>12854.255000000001</v>
      </c>
      <c r="L89" s="36">
        <v>0</v>
      </c>
      <c r="M89" s="36">
        <v>12854.255000000001</v>
      </c>
      <c r="N89" s="40">
        <v>83.410967039378193</v>
      </c>
    </row>
    <row r="90" spans="1:14" x14ac:dyDescent="0.2">
      <c r="A90" s="74" t="s">
        <v>7</v>
      </c>
      <c r="B90" s="49">
        <f t="shared" si="4"/>
        <v>657.86793999999998</v>
      </c>
      <c r="C90" s="49">
        <v>132.78</v>
      </c>
      <c r="D90" s="49">
        <v>790.64793999999995</v>
      </c>
      <c r="E90" s="20">
        <f t="shared" si="5"/>
        <v>18598</v>
      </c>
      <c r="F90" s="20">
        <v>5341</v>
      </c>
      <c r="G90" s="20">
        <v>23939</v>
      </c>
      <c r="H90" s="45">
        <f t="shared" si="6"/>
        <v>101.798</v>
      </c>
      <c r="I90" s="45">
        <v>43.164870000000001</v>
      </c>
      <c r="J90" s="45">
        <v>144.96287000000001</v>
      </c>
      <c r="K90" s="36">
        <f t="shared" si="7"/>
        <v>3928.2180000000003</v>
      </c>
      <c r="L90" s="36">
        <v>1155.7595900000001</v>
      </c>
      <c r="M90" s="36">
        <v>5083.9775900000004</v>
      </c>
      <c r="N90" s="40">
        <v>71.077407192418491</v>
      </c>
    </row>
    <row r="91" spans="1:14" x14ac:dyDescent="0.2">
      <c r="A91" s="74" t="s">
        <v>6</v>
      </c>
      <c r="B91" s="49">
        <f t="shared" si="4"/>
        <v>816.75400000000002</v>
      </c>
      <c r="C91" s="49">
        <v>0</v>
      </c>
      <c r="D91" s="49">
        <v>816.75400000000002</v>
      </c>
      <c r="E91" s="20">
        <f t="shared" si="5"/>
        <v>19917</v>
      </c>
      <c r="F91" s="20">
        <v>0</v>
      </c>
      <c r="G91" s="20">
        <v>19917</v>
      </c>
      <c r="H91" s="45">
        <f t="shared" si="6"/>
        <v>233.667</v>
      </c>
      <c r="I91" s="45">
        <v>0</v>
      </c>
      <c r="J91" s="45">
        <v>233.667</v>
      </c>
      <c r="K91" s="36">
        <f t="shared" si="7"/>
        <v>3942.2420000000006</v>
      </c>
      <c r="L91" s="36">
        <v>0</v>
      </c>
      <c r="M91" s="36">
        <v>3942.2420000000006</v>
      </c>
      <c r="N91" s="40">
        <v>66.464010862492771</v>
      </c>
    </row>
    <row r="92" spans="1:14" x14ac:dyDescent="0.2">
      <c r="A92" s="74" t="s">
        <v>5</v>
      </c>
      <c r="B92" s="49">
        <f t="shared" si="4"/>
        <v>319.15699999999998</v>
      </c>
      <c r="C92" s="49">
        <v>53.002000000000002</v>
      </c>
      <c r="D92" s="49">
        <v>372.15899999999999</v>
      </c>
      <c r="E92" s="20">
        <f t="shared" si="5"/>
        <v>9713</v>
      </c>
      <c r="F92" s="20">
        <v>1343</v>
      </c>
      <c r="G92" s="20">
        <v>11056</v>
      </c>
      <c r="H92" s="45">
        <f t="shared" si="6"/>
        <v>110.419</v>
      </c>
      <c r="I92" s="45">
        <v>17.346</v>
      </c>
      <c r="J92" s="45">
        <v>127.765</v>
      </c>
      <c r="K92" s="36">
        <f t="shared" si="7"/>
        <v>2480.6260000000002</v>
      </c>
      <c r="L92" s="36">
        <v>141.68199999999999</v>
      </c>
      <c r="M92" s="36">
        <v>2622.308</v>
      </c>
      <c r="N92" s="40">
        <v>65.750503327769579</v>
      </c>
    </row>
    <row r="93" spans="1:14" x14ac:dyDescent="0.2">
      <c r="A93" s="74" t="s">
        <v>4</v>
      </c>
      <c r="B93" s="49">
        <f t="shared" si="4"/>
        <v>264.83300000000003</v>
      </c>
      <c r="C93" s="49">
        <v>6.4779999999999998</v>
      </c>
      <c r="D93" s="49">
        <v>271.31100000000004</v>
      </c>
      <c r="E93" s="20">
        <f t="shared" si="5"/>
        <v>5631</v>
      </c>
      <c r="F93" s="20">
        <v>141</v>
      </c>
      <c r="G93" s="20">
        <v>5772</v>
      </c>
      <c r="H93" s="45">
        <f t="shared" si="6"/>
        <v>70.254000000000005</v>
      </c>
      <c r="I93" s="45">
        <v>1</v>
      </c>
      <c r="J93" s="45">
        <v>71.254000000000005</v>
      </c>
      <c r="K93" s="36">
        <f t="shared" si="7"/>
        <v>751.09399999999994</v>
      </c>
      <c r="L93" s="36">
        <v>13.948</v>
      </c>
      <c r="M93" s="36">
        <v>765.04199999999992</v>
      </c>
      <c r="N93" s="40">
        <v>67.808986178649747</v>
      </c>
    </row>
    <row r="94" spans="1:14" x14ac:dyDescent="0.2">
      <c r="A94" s="74" t="s">
        <v>3</v>
      </c>
      <c r="B94" s="49">
        <f t="shared" si="4"/>
        <v>285.92</v>
      </c>
      <c r="C94" s="49">
        <v>73.397800000000004</v>
      </c>
      <c r="D94" s="49">
        <v>359.31780000000003</v>
      </c>
      <c r="E94" s="20">
        <f t="shared" si="5"/>
        <v>9102</v>
      </c>
      <c r="F94" s="20">
        <v>3692</v>
      </c>
      <c r="G94" s="20">
        <v>12794</v>
      </c>
      <c r="H94" s="45">
        <f t="shared" si="6"/>
        <v>90.450000000000017</v>
      </c>
      <c r="I94" s="45">
        <v>143.256</v>
      </c>
      <c r="J94" s="45">
        <v>233.70600000000002</v>
      </c>
      <c r="K94" s="36">
        <f t="shared" si="7"/>
        <v>3451</v>
      </c>
      <c r="L94" s="36">
        <v>443.74700000000001</v>
      </c>
      <c r="M94" s="36">
        <v>3894.7469999999998</v>
      </c>
      <c r="N94" s="40">
        <v>65.785595244260975</v>
      </c>
    </row>
    <row r="95" spans="1:14" x14ac:dyDescent="0.2">
      <c r="A95" s="74" t="s">
        <v>2</v>
      </c>
      <c r="B95" s="49">
        <f t="shared" si="4"/>
        <v>681.53899999999999</v>
      </c>
      <c r="C95" s="49">
        <v>52.747</v>
      </c>
      <c r="D95" s="49">
        <v>734.28599999999994</v>
      </c>
      <c r="E95" s="20">
        <f t="shared" si="5"/>
        <v>16596</v>
      </c>
      <c r="F95" s="20">
        <v>1625</v>
      </c>
      <c r="G95" s="20">
        <v>18221</v>
      </c>
      <c r="H95" s="45">
        <f t="shared" si="6"/>
        <v>116.175</v>
      </c>
      <c r="I95" s="45">
        <v>14.67</v>
      </c>
      <c r="J95" s="45">
        <v>130.845</v>
      </c>
      <c r="K95" s="36">
        <f t="shared" si="7"/>
        <v>3631.277</v>
      </c>
      <c r="L95" s="36">
        <v>210.096</v>
      </c>
      <c r="M95" s="36">
        <v>3841.373</v>
      </c>
      <c r="N95" s="40">
        <v>65.449362067095109</v>
      </c>
    </row>
    <row r="96" spans="1:14" x14ac:dyDescent="0.2">
      <c r="A96" s="74" t="s">
        <v>139</v>
      </c>
      <c r="B96" s="49">
        <f t="shared" si="4"/>
        <v>214.15299999999999</v>
      </c>
      <c r="C96" s="49">
        <v>0</v>
      </c>
      <c r="D96" s="49">
        <v>214.15299999999999</v>
      </c>
      <c r="E96" s="20">
        <f t="shared" si="5"/>
        <v>0</v>
      </c>
      <c r="F96" s="20">
        <v>0</v>
      </c>
      <c r="G96" s="20">
        <v>0</v>
      </c>
      <c r="H96" s="45">
        <f t="shared" si="6"/>
        <v>0</v>
      </c>
      <c r="I96" s="45">
        <v>0</v>
      </c>
      <c r="J96" s="45">
        <v>0</v>
      </c>
      <c r="K96" s="36">
        <f t="shared" si="7"/>
        <v>262</v>
      </c>
      <c r="L96" s="36"/>
      <c r="M96" s="36">
        <v>262</v>
      </c>
      <c r="N96" s="40"/>
    </row>
    <row r="97" spans="1:14" ht="13.5" thickBot="1" x14ac:dyDescent="0.25">
      <c r="A97" s="76"/>
      <c r="B97" s="209"/>
      <c r="C97" s="209"/>
      <c r="D97" s="209"/>
      <c r="E97" s="47"/>
      <c r="F97" s="47"/>
      <c r="G97" s="47"/>
      <c r="H97" s="210"/>
      <c r="I97" s="210"/>
      <c r="J97" s="210"/>
      <c r="K97" s="213"/>
      <c r="L97" s="213"/>
      <c r="M97" s="213"/>
      <c r="N97" s="214"/>
    </row>
    <row r="98" spans="1:14" ht="13.5" thickBot="1" x14ac:dyDescent="0.25">
      <c r="A98" s="39" t="s">
        <v>1</v>
      </c>
      <c r="B98" s="48">
        <f t="shared" si="4"/>
        <v>4044.0579399999997</v>
      </c>
      <c r="C98" s="48">
        <f>SUM(C88:C97)</f>
        <v>362.43180000000007</v>
      </c>
      <c r="D98" s="48">
        <v>4406.48974</v>
      </c>
      <c r="E98" s="19">
        <f t="shared" si="5"/>
        <v>100405</v>
      </c>
      <c r="F98" s="19">
        <f>SUM(F88:F97)</f>
        <v>13768</v>
      </c>
      <c r="G98" s="19">
        <v>114173</v>
      </c>
      <c r="H98" s="48">
        <f t="shared" si="6"/>
        <v>845.42100000000005</v>
      </c>
      <c r="I98" s="48">
        <f>SUM(I88:I97)</f>
        <v>226.96687</v>
      </c>
      <c r="J98" s="48">
        <v>1072.38787</v>
      </c>
      <c r="K98" s="34">
        <f t="shared" si="7"/>
        <v>31910.712000000007</v>
      </c>
      <c r="L98" s="34">
        <f>SUM(L88:L97)</f>
        <v>2129.1915900000004</v>
      </c>
      <c r="M98" s="34">
        <v>34039.903590000009</v>
      </c>
      <c r="N98" s="33">
        <v>72.689658956192815</v>
      </c>
    </row>
    <row r="99" spans="1:14" ht="13.5" thickBot="1" x14ac:dyDescent="0.25">
      <c r="A99" s="80"/>
      <c r="B99" s="210"/>
      <c r="C99" s="210"/>
      <c r="D99" s="210"/>
      <c r="E99" s="38"/>
      <c r="F99" s="38"/>
      <c r="G99" s="38"/>
      <c r="H99" s="210"/>
      <c r="I99" s="210"/>
      <c r="J99" s="210"/>
      <c r="K99" s="37"/>
      <c r="L99" s="37"/>
      <c r="M99" s="37"/>
      <c r="N99" s="35"/>
    </row>
    <row r="100" spans="1:14" ht="13.5" thickBot="1" x14ac:dyDescent="0.25">
      <c r="A100" s="6" t="s">
        <v>0</v>
      </c>
      <c r="B100" s="48">
        <f t="shared" si="4"/>
        <v>27968.81594</v>
      </c>
      <c r="C100" s="48">
        <f>C14+C23+C34+C44+C57+C72+C87+C98</f>
        <v>2560.97527988</v>
      </c>
      <c r="D100" s="48">
        <v>30529.79121988</v>
      </c>
      <c r="E100" s="19">
        <f t="shared" si="5"/>
        <v>872018</v>
      </c>
      <c r="F100" s="19">
        <f>F14+F23+F34+F44+F57+F72+F87+F98</f>
        <v>101574</v>
      </c>
      <c r="G100" s="19">
        <v>973592</v>
      </c>
      <c r="H100" s="48">
        <f t="shared" si="6"/>
        <v>6891.3189999999995</v>
      </c>
      <c r="I100" s="48">
        <f>I14+I23+I34+I44+I57+I72+I87+I98</f>
        <v>1094.3851400000001</v>
      </c>
      <c r="J100" s="48">
        <v>7985.7041399999998</v>
      </c>
      <c r="K100" s="34">
        <f t="shared" si="7"/>
        <v>278958.69258979004</v>
      </c>
      <c r="L100" s="34">
        <f>L14+L23+L34+L44+L57+L72+L87+L98</f>
        <v>13996.553648999999</v>
      </c>
      <c r="M100" s="34">
        <v>292955.24623879005</v>
      </c>
      <c r="N100" s="33">
        <v>77.974418040330818</v>
      </c>
    </row>
    <row r="101" spans="1:14" x14ac:dyDescent="0.2">
      <c r="D101" s="1"/>
    </row>
  </sheetData>
  <mergeCells count="22">
    <mergeCell ref="M1:N1"/>
    <mergeCell ref="H8:H9"/>
    <mergeCell ref="A2:N2"/>
    <mergeCell ref="A3:N3"/>
    <mergeCell ref="A5:A9"/>
    <mergeCell ref="B5:D7"/>
    <mergeCell ref="E5:J5"/>
    <mergeCell ref="K5:M7"/>
    <mergeCell ref="N5:N8"/>
    <mergeCell ref="E6:G7"/>
    <mergeCell ref="H6:J7"/>
    <mergeCell ref="B8:B9"/>
    <mergeCell ref="C8:C9"/>
    <mergeCell ref="D8:D9"/>
    <mergeCell ref="E8:E9"/>
    <mergeCell ref="F8:F9"/>
    <mergeCell ref="M8:M9"/>
    <mergeCell ref="G8:G9"/>
    <mergeCell ref="I8:I9"/>
    <mergeCell ref="J8:J9"/>
    <mergeCell ref="K8:K9"/>
    <mergeCell ref="L8:L9"/>
  </mergeCells>
  <pageMargins left="0.74803149606299213" right="0.59055118110236227" top="0.74803149606299213" bottom="0.62992125984251968" header="0.51181102362204722" footer="0.23622047244094491"/>
  <pageSetup paperSize="9" firstPageNumber="16" orientation="landscape" useFirstPageNumber="1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2004a</vt:lpstr>
      <vt:lpstr>2004b</vt:lpstr>
      <vt:lpstr>2012a</vt:lpstr>
      <vt:lpstr>2012b</vt:lpstr>
      <vt:lpstr>2018a</vt:lpstr>
      <vt:lpstr>2018b</vt:lpstr>
      <vt:lpstr>'2004a'!Názvy_tlače</vt:lpstr>
      <vt:lpstr>'2004b'!Názvy_tlače</vt:lpstr>
      <vt:lpstr>'2012a'!Názvy_tlače</vt:lpstr>
      <vt:lpstr>'2012b'!Názvy_tlače</vt:lpstr>
      <vt:lpstr>'2018a'!Názvy_tlače</vt:lpstr>
      <vt:lpstr>'2018b'!Názvy_tlače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Porazikova, Katarina</dc:creator>
  <cp:lastModifiedBy>Zuzka</cp:lastModifiedBy>
  <cp:lastPrinted>2020-05-22T10:19:10Z</cp:lastPrinted>
  <dcterms:created xsi:type="dcterms:W3CDTF">2020-05-14T09:42:23Z</dcterms:created>
  <dcterms:modified xsi:type="dcterms:W3CDTF">2021-03-08T15:12:51Z</dcterms:modified>
</cp:coreProperties>
</file>